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<sst xmlns="http://schemas.openxmlformats.org/spreadsheetml/2006/main" count="170" uniqueCount="62">
  <si>
    <t>Feline Animal Inventory 2021</t>
  </si>
  <si>
    <t>CATEGORY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</si>
  <si>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</si>
  <si>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</si>
  <si>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</si>
  <si>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</si>
  <si>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</si>
  <si>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</si>
  <si>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</si>
  <si>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</si>
  <si>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</si>
  <si>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</si>
  <si>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</si>
  <si>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</si>
  <si>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AVERAGES</t>
  </si>
  <si>
    <t>TOTALS</t>
  </si>
  <si>
    <t>Inventory Start</t>
  </si>
  <si>
    <t>Intakes</t>
  </si>
  <si>
    <t>Owner Request Euthanasia/DOA</t>
  </si>
  <si>
    <t>Return to Shelter</t>
  </si>
  <si>
    <t>Owner Surrender</t>
  </si>
  <si>
    <t>Stray Intake</t>
  </si>
  <si>
    <t>Seized/Custody</t>
  </si>
  <si>
    <t>Transfers</t>
  </si>
  <si>
    <t xml:space="preserve">Total Intake </t>
  </si>
  <si>
    <t>Outcomes</t>
  </si>
  <si>
    <t>Return to Owner</t>
  </si>
  <si>
    <t>Lost in care</t>
  </si>
  <si>
    <t>Adoptions</t>
  </si>
  <si>
    <t>Died in Care</t>
  </si>
  <si>
    <t>DOA</t>
  </si>
  <si>
    <t>Return to Field</t>
  </si>
  <si>
    <t>Euthanasia</t>
  </si>
  <si>
    <t>FIV/FELU</t>
  </si>
  <si>
    <t>Neurological</t>
  </si>
  <si>
    <t>Failure to thrive</t>
  </si>
  <si>
    <t>Cancer</t>
  </si>
  <si>
    <t>Debilitating Illness</t>
  </si>
  <si>
    <t>Human Aggression</t>
  </si>
  <si>
    <t>Animal Aggression</t>
  </si>
  <si>
    <t>Severe Trauma/Injury</t>
  </si>
  <si>
    <t>Prolonged Illness</t>
  </si>
  <si>
    <t>Hoarding Case</t>
  </si>
  <si>
    <t>Arrived in Distress</t>
  </si>
  <si>
    <t>Non Contagious Disease</t>
  </si>
  <si>
    <t>Contagious Disease</t>
  </si>
  <si>
    <t>Total Shelter Euthanasia</t>
  </si>
  <si>
    <t>Inventory End</t>
  </si>
  <si>
    <t>Average LOS</t>
  </si>
  <si>
    <t>Live Release Rate</t>
  </si>
  <si>
    <t>Feline Spay and Neuter Tracking</t>
  </si>
  <si>
    <t>SPAYS</t>
  </si>
  <si>
    <t>NEUTERS</t>
  </si>
  <si>
    <t>Total Surgeries</t>
  </si>
  <si>
    <t>Canine Animal Inventory 2021</t>
  </si>
  <si>
    <t>Total Intake</t>
  </si>
  <si>
    <t>Lost in Care</t>
  </si>
  <si>
    <t>Infectious Disease</t>
  </si>
  <si>
    <t>Failure to Thrive</t>
  </si>
  <si>
    <t>Age</t>
  </si>
  <si>
    <t>Bite Case</t>
  </si>
  <si>
    <t>Canine Spay and Neuter Tracking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</si>
</sst>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20">
    <font>
      <sz val="10.0"/>
      <color rgb="FF000000"/>
      <name val="Arial"/>
      <scheme val="minor"/>
    </font>
    <font>
      <b/>
      <sz val="15.0"/>
      <color rgb="FF1F497D"/>
      <name val="Calibri"/>
    </font>
    <font/>
    <font>
      <color theme="1"/>
      <name val="Arial"/>
    </font>
    <font>
      <b/>
      <sz val="13.0"/>
      <color rgb="FF1F497D"/>
      <name val="Calibri"/>
    </font>
    <font>
      <b/>
      <color theme="1"/>
      <name val="Arial"/>
    </font>
    <font>
      <b/>
      <sz val="11.0"/>
      <color rgb="FF1F497D"/>
      <name val="Calibri"/>
    </font>
    <font>
      <sz val="12.0"/>
      <color rgb="FF000000"/>
      <name val="Calibri"/>
    </font>
    <font>
      <b/>
      <sz val="16.0"/>
      <color rgb="FF000000"/>
      <name val="Calibri"/>
    </font>
    <font>
      <b/>
      <sz val="12.0"/>
      <color rgb="FF000000"/>
      <name val="Calibri"/>
    </font>
    <font>
      <b/>
      <sz val="12.0"/>
      <color theme="1"/>
      <name val="Calibri"/>
    </font>
    <font>
      <b/>
      <sz val="14.0"/>
      <color theme="1"/>
      <name val="Arial"/>
    </font>
    <font>
      <sz val="10.0"/>
      <color rgb="FF000000"/>
      <name val="Arial"/>
    </font>
    <font>
      <b/>
      <sz val="14.0"/>
      <color rgb="FF000000"/>
      <name val="Calibri"/>
    </font>
    <font>
      <sz val="11.0"/>
      <color rgb="FF000000"/>
      <name val="Inconsolata"/>
    </font>
    <font>
      <sz val="14.0"/>
      <color rgb="FF000000"/>
      <name val="Calibri"/>
    </font>
    <font>
      <b/>
      <color rgb="FF000000"/>
      <name val="Calibri"/>
    </font>
    <font>
      <b/>
      <sz val="14.0"/>
      <color theme="1"/>
      <name val="Calibri"/>
    </font>
    <font>
      <b/>
      <sz val="12.0"/>
      <color rgb="FF1F497D"/>
      <name val="Calibri"/>
    </font>
    <font>
      <b/>
      <sz val="11.0"/>
      <color rgb="FF1F497D"/>
      <name val="Docs-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bottom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bottom"/>
    </xf>
    <xf borderId="0" fillId="0" fontId="3" numFmtId="164" xfId="0" applyAlignment="1" applyFont="1" applyNumberFormat="1">
      <alignment vertical="bottom"/>
    </xf>
    <xf borderId="4" fillId="0" fontId="4" numFmtId="0" xfId="0" applyAlignment="1" applyBorder="1" applyFont="1">
      <alignment vertical="bottom"/>
    </xf>
    <xf borderId="0" fillId="0" fontId="5" numFmtId="164" xfId="0" applyAlignment="1" applyFont="1" applyNumberFormat="1">
      <alignment horizontal="center" vertical="bottom"/>
    </xf>
    <xf borderId="0" fillId="0" fontId="5" numFmtId="0" xfId="0" applyAlignment="1" applyFont="1">
      <alignment horizontal="center" vertical="bottom"/>
    </xf>
    <xf borderId="0" fillId="0" fontId="6" numFmtId="0" xfId="0" applyAlignment="1" applyFont="1">
      <alignment vertical="bottom"/>
    </xf>
    <xf borderId="0" fillId="0" fontId="7" numFmtId="0" xfId="0" applyAlignment="1" applyFont="1">
      <alignment horizontal="right" readingOrder="0" vertical="bottom"/>
    </xf>
    <xf borderId="0" fillId="0" fontId="3" numFmtId="0" xfId="0" applyAlignment="1" applyFont="1">
      <alignment readingOrder="0" vertical="bottom"/>
    </xf>
    <xf borderId="0" fillId="0" fontId="3" numFmtId="164" xfId="0" applyAlignment="1" applyFont="1" applyNumberFormat="1">
      <alignment horizontal="right" vertical="bottom"/>
    </xf>
    <xf borderId="0" fillId="0" fontId="8" numFmtId="0" xfId="0" applyAlignment="1" applyFont="1">
      <alignment vertical="bottom"/>
    </xf>
    <xf borderId="0" fillId="0" fontId="9" numFmtId="0" xfId="0" applyAlignment="1" applyFont="1">
      <alignment vertical="bottom"/>
    </xf>
    <xf borderId="0" fillId="0" fontId="3" numFmtId="0" xfId="0" applyAlignment="1" applyFont="1">
      <alignment horizontal="right" vertical="bottom"/>
    </xf>
    <xf borderId="0" fillId="0" fontId="9" numFmtId="0" xfId="0" applyAlignment="1" applyFont="1">
      <alignment readingOrder="0" vertical="bottom"/>
    </xf>
    <xf borderId="0" fillId="0" fontId="10" numFmtId="0" xfId="0" applyAlignment="1" applyFont="1">
      <alignment readingOrder="0" vertical="bottom"/>
    </xf>
    <xf borderId="0" fillId="0" fontId="10" numFmtId="0" xfId="0" applyAlignment="1" applyFont="1">
      <alignment vertical="bottom"/>
    </xf>
    <xf borderId="0" fillId="0" fontId="11" numFmtId="0" xfId="0" applyAlignment="1" applyFont="1">
      <alignment readingOrder="0" vertical="bottom"/>
    </xf>
    <xf borderId="0" fillId="0" fontId="12" numFmtId="0" xfId="0" applyAlignment="1" applyFont="1">
      <alignment vertical="bottom"/>
    </xf>
    <xf borderId="0" fillId="0" fontId="13" numFmtId="0" xfId="0" applyAlignment="1" applyFont="1">
      <alignment vertical="bottom"/>
    </xf>
    <xf borderId="0" fillId="0" fontId="6" numFmtId="0" xfId="0" applyAlignment="1" applyFont="1">
      <alignment horizontal="right" vertical="bottom"/>
    </xf>
    <xf borderId="0" fillId="0" fontId="6" numFmtId="0" xfId="0" applyAlignment="1" applyFont="1">
      <alignment horizontal="right" readingOrder="0" vertical="bottom"/>
    </xf>
    <xf borderId="0" fillId="2" fontId="14" numFmtId="164" xfId="0" applyFill="1" applyFont="1" applyNumberFormat="1"/>
    <xf borderId="0" fillId="2" fontId="14" numFmtId="0" xfId="0" applyFont="1"/>
    <xf borderId="0" fillId="0" fontId="15" numFmtId="9" xfId="0" applyAlignment="1" applyFont="1" applyNumberFormat="1">
      <alignment horizontal="center" vertical="bottom"/>
    </xf>
    <xf borderId="0" fillId="0" fontId="7" numFmtId="9" xfId="0" applyAlignment="1" applyFont="1" applyNumberFormat="1">
      <alignment horizontal="center" readingOrder="0" vertical="bottom"/>
    </xf>
    <xf borderId="0" fillId="0" fontId="3" numFmtId="9" xfId="0" applyAlignment="1" applyFont="1" applyNumberFormat="1">
      <alignment readingOrder="0" vertical="bottom"/>
    </xf>
    <xf borderId="0" fillId="0" fontId="3" numFmtId="9" xfId="0" applyAlignment="1" applyFont="1" applyNumberFormat="1">
      <alignment vertical="bottom"/>
    </xf>
    <xf borderId="0" fillId="0" fontId="3" numFmtId="10" xfId="0" applyAlignment="1" applyFont="1" applyNumberFormat="1">
      <alignment horizontal="right" vertical="bottom"/>
    </xf>
    <xf borderId="1" fillId="0" fontId="1" numFmtId="0" xfId="0" applyAlignment="1" applyBorder="1" applyFont="1">
      <alignment horizontal="center" vertical="bottom"/>
    </xf>
    <xf borderId="0" fillId="0" fontId="6" numFmtId="0" xfId="0" applyAlignment="1" applyFont="1">
      <alignment readingOrder="0" vertical="bottom"/>
    </xf>
    <xf borderId="0" fillId="0" fontId="7" numFmtId="0" xfId="0" applyAlignment="1" applyFont="1">
      <alignment horizontal="right" vertical="bottom"/>
    </xf>
    <xf borderId="0" fillId="2" fontId="3" numFmtId="0" xfId="0" applyAlignment="1" applyFont="1">
      <alignment vertical="bottom"/>
    </xf>
    <xf borderId="0" fillId="0" fontId="16" numFmtId="0" xfId="0" applyAlignment="1" applyFont="1">
      <alignment vertical="bottom"/>
    </xf>
    <xf borderId="0" fillId="2" fontId="12" numFmtId="164" xfId="0" applyAlignment="1" applyFont="1" applyNumberFormat="1">
      <alignment horizontal="right"/>
    </xf>
    <xf borderId="0" fillId="2" fontId="12" numFmtId="0" xfId="0" applyAlignment="1" applyFont="1">
      <alignment horizontal="right"/>
    </xf>
    <xf borderId="0" fillId="0" fontId="3" numFmtId="0" xfId="0" applyAlignment="1" applyFont="1">
      <alignment horizontal="right" readingOrder="0" vertical="bottom"/>
    </xf>
    <xf borderId="0" fillId="0" fontId="17" numFmtId="0" xfId="0" applyAlignment="1" applyFont="1">
      <alignment readingOrder="0" vertical="bottom"/>
    </xf>
    <xf borderId="4" fillId="0" fontId="18" numFmtId="0" xfId="0" applyAlignment="1" applyBorder="1" applyFont="1">
      <alignment vertical="bottom"/>
    </xf>
    <xf borderId="0" fillId="2" fontId="19" numFmtId="0" xfId="0" applyAlignment="1" applyFont="1">
      <alignment horizontal="right" readingOrder="0"/>
    </xf>
    <xf borderId="0" fillId="0" fontId="7" numFmtId="9" xfId="0" applyAlignment="1" applyFont="1" applyNumberFormat="1">
      <alignment horizontal="right" readingOrder="0" vertical="bottom"/>
    </xf>
    <xf borderId="0" fillId="2" fontId="7" numFmtId="0" xfId="0" applyAlignment="1" applyFont="1">
      <alignment horizontal="right" vertical="bottom"/>
    </xf>
    <xf borderId="0" fillId="0" fontId="3" numFmtId="164" xfId="0" applyAlignment="1" applyFont="1" applyNumberFormat="1">
      <alignment horizontal="center" vertical="bottom"/>
    </xf>
    <xf borderId="4" fillId="0" fontId="6" numFmtId="0" xfId="0" applyAlignment="1" applyBorder="1" applyFont="1">
      <alignment vertical="bottom"/>
    </xf>
    <xf borderId="4" fillId="0" fontId="9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9.25"/>
    <col customWidth="1" min="2" max="14" width="5.38"/>
    <col customWidth="1" min="15" max="15" width="10.5"/>
    <col customWidth="1" min="16" max="16" width="8.38"/>
    <col customWidth="1" min="17" max="27" width="5.38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4"/>
      <c r="O2" s="7" t="s">
        <v>14</v>
      </c>
      <c r="P2" s="8" t="s">
        <v>15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>
      <c r="A3" s="9" t="s">
        <v>16</v>
      </c>
      <c r="B3" s="10">
        <v>147.0</v>
      </c>
      <c r="C3" s="10">
        <v>150.0</v>
      </c>
      <c r="D3" s="10">
        <v>93.0</v>
      </c>
      <c r="E3" s="10">
        <v>80.0</v>
      </c>
      <c r="F3" s="10">
        <v>119.0</v>
      </c>
      <c r="G3" s="10">
        <v>198.0</v>
      </c>
      <c r="H3" s="10">
        <v>236.0</v>
      </c>
      <c r="I3" s="10">
        <v>284.0</v>
      </c>
      <c r="J3" s="10">
        <v>319.0</v>
      </c>
      <c r="K3" s="10">
        <v>268.0</v>
      </c>
      <c r="L3" s="11">
        <v>262.0</v>
      </c>
      <c r="M3" s="11">
        <v>221.0</v>
      </c>
      <c r="N3" s="4"/>
      <c r="O3" s="12">
        <f>AVERAGE(B3:M3)</f>
        <v>198.0833333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>
      <c r="A4" s="13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>
      <c r="A5" s="14" t="s">
        <v>18</v>
      </c>
      <c r="B5" s="10">
        <v>9.0</v>
      </c>
      <c r="C5" s="10">
        <v>5.0</v>
      </c>
      <c r="D5" s="10">
        <v>9.0</v>
      </c>
      <c r="E5" s="10">
        <v>3.0</v>
      </c>
      <c r="F5" s="10">
        <v>2.0</v>
      </c>
      <c r="G5" s="10">
        <v>12.0</v>
      </c>
      <c r="H5" s="10">
        <v>10.0</v>
      </c>
      <c r="I5" s="10">
        <v>0.0</v>
      </c>
      <c r="J5" s="10">
        <v>8.0</v>
      </c>
      <c r="K5" s="11">
        <v>9.0</v>
      </c>
      <c r="L5" s="11">
        <v>4.0</v>
      </c>
      <c r="M5" s="11">
        <v>4.0</v>
      </c>
      <c r="N5" s="4"/>
      <c r="O5" s="12">
        <f t="shared" ref="O5:O11" si="1">AVERAGE(B5:M5)</f>
        <v>6.25</v>
      </c>
      <c r="P5" s="15">
        <f t="shared" ref="P5:P11" si="2">SUM(B5:M5)</f>
        <v>75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>
      <c r="A6" s="14" t="s">
        <v>19</v>
      </c>
      <c r="B6" s="10">
        <v>2.0</v>
      </c>
      <c r="C6" s="10">
        <v>3.0</v>
      </c>
      <c r="D6" s="10">
        <v>4.0</v>
      </c>
      <c r="E6" s="10">
        <v>3.0</v>
      </c>
      <c r="F6" s="10">
        <v>3.0</v>
      </c>
      <c r="G6" s="10">
        <v>0.0</v>
      </c>
      <c r="H6" s="10">
        <v>1.0</v>
      </c>
      <c r="I6" s="10">
        <v>0.0</v>
      </c>
      <c r="J6" s="10">
        <v>0.0</v>
      </c>
      <c r="K6" s="11">
        <v>0.0</v>
      </c>
      <c r="L6" s="11">
        <v>0.0</v>
      </c>
      <c r="M6" s="11">
        <v>0.0</v>
      </c>
      <c r="N6" s="4"/>
      <c r="O6" s="12">
        <f t="shared" si="1"/>
        <v>1.333333333</v>
      </c>
      <c r="P6" s="15">
        <f t="shared" si="2"/>
        <v>16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>
      <c r="A7" s="14" t="s">
        <v>20</v>
      </c>
      <c r="B7" s="11">
        <v>30.0</v>
      </c>
      <c r="C7" s="11">
        <v>14.0</v>
      </c>
      <c r="D7" s="11">
        <v>23.0</v>
      </c>
      <c r="E7" s="11">
        <v>23.0</v>
      </c>
      <c r="F7" s="11">
        <v>18.0</v>
      </c>
      <c r="G7" s="11">
        <v>30.0</v>
      </c>
      <c r="H7" s="11">
        <v>28.0</v>
      </c>
      <c r="I7" s="11">
        <v>25.0</v>
      </c>
      <c r="J7" s="11">
        <v>45.0</v>
      </c>
      <c r="K7" s="11">
        <v>33.0</v>
      </c>
      <c r="L7" s="11">
        <v>14.0</v>
      </c>
      <c r="M7" s="11">
        <v>33.0</v>
      </c>
      <c r="N7" s="4"/>
      <c r="O7" s="12">
        <f t="shared" si="1"/>
        <v>26.33333333</v>
      </c>
      <c r="P7" s="4">
        <f t="shared" si="2"/>
        <v>316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>
      <c r="A8" s="16" t="s">
        <v>21</v>
      </c>
      <c r="B8" s="11">
        <v>89.0</v>
      </c>
      <c r="C8" s="11">
        <v>54.0</v>
      </c>
      <c r="D8" s="11">
        <v>100.0</v>
      </c>
      <c r="E8" s="11">
        <v>94.0</v>
      </c>
      <c r="F8" s="11">
        <v>157.0</v>
      </c>
      <c r="G8" s="11">
        <v>117.0</v>
      </c>
      <c r="H8" s="11">
        <v>126.0</v>
      </c>
      <c r="I8" s="11">
        <v>154.0</v>
      </c>
      <c r="J8" s="11">
        <v>98.0</v>
      </c>
      <c r="K8" s="11">
        <v>124.0</v>
      </c>
      <c r="L8" s="11">
        <v>64.0</v>
      </c>
      <c r="M8" s="11">
        <v>77.0</v>
      </c>
      <c r="N8" s="4"/>
      <c r="O8" s="12">
        <f t="shared" si="1"/>
        <v>104.5</v>
      </c>
      <c r="P8" s="4">
        <f t="shared" si="2"/>
        <v>1254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>
      <c r="A9" s="17" t="s">
        <v>22</v>
      </c>
      <c r="B9" s="11">
        <v>1.0</v>
      </c>
      <c r="C9" s="11">
        <v>3.0</v>
      </c>
      <c r="D9" s="11">
        <v>0.0</v>
      </c>
      <c r="E9" s="11">
        <v>0.0</v>
      </c>
      <c r="F9" s="11">
        <v>0.0</v>
      </c>
      <c r="G9" s="11">
        <v>1.0</v>
      </c>
      <c r="H9" s="11">
        <v>23.0</v>
      </c>
      <c r="I9" s="11">
        <v>0.0</v>
      </c>
      <c r="J9" s="11">
        <v>30.0</v>
      </c>
      <c r="K9" s="11">
        <v>1.0</v>
      </c>
      <c r="L9" s="11">
        <v>1.0</v>
      </c>
      <c r="M9" s="11">
        <v>7.0</v>
      </c>
      <c r="N9" s="4"/>
      <c r="O9" s="12">
        <f t="shared" si="1"/>
        <v>5.583333333</v>
      </c>
      <c r="P9" s="4">
        <f t="shared" si="2"/>
        <v>67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>
      <c r="A10" s="18" t="s">
        <v>23</v>
      </c>
      <c r="B10" s="10">
        <v>1.0</v>
      </c>
      <c r="C10" s="10">
        <v>0.0</v>
      </c>
      <c r="D10" s="10">
        <v>15.0</v>
      </c>
      <c r="E10" s="10">
        <v>0.0</v>
      </c>
      <c r="F10" s="10">
        <v>0.0</v>
      </c>
      <c r="G10" s="10">
        <v>0.0</v>
      </c>
      <c r="H10" s="10">
        <v>0.0</v>
      </c>
      <c r="I10" s="10">
        <v>0.0</v>
      </c>
      <c r="J10" s="10">
        <v>0.0</v>
      </c>
      <c r="K10" s="11">
        <v>0.0</v>
      </c>
      <c r="L10" s="11">
        <v>0.0</v>
      </c>
      <c r="M10" s="11">
        <v>0.0</v>
      </c>
      <c r="N10" s="4"/>
      <c r="O10" s="12">
        <f t="shared" si="1"/>
        <v>1.333333333</v>
      </c>
      <c r="P10" s="4">
        <f t="shared" si="2"/>
        <v>16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>
      <c r="A11" s="19" t="s">
        <v>24</v>
      </c>
      <c r="B11" s="11">
        <f t="shared" ref="B11:J11" si="3">sum(B6:B10)</f>
        <v>123</v>
      </c>
      <c r="C11" s="4">
        <f t="shared" si="3"/>
        <v>74</v>
      </c>
      <c r="D11" s="4">
        <f t="shared" si="3"/>
        <v>142</v>
      </c>
      <c r="E11" s="4">
        <f t="shared" si="3"/>
        <v>120</v>
      </c>
      <c r="F11" s="4">
        <f t="shared" si="3"/>
        <v>178</v>
      </c>
      <c r="G11" s="4">
        <f t="shared" si="3"/>
        <v>148</v>
      </c>
      <c r="H11" s="4">
        <f t="shared" si="3"/>
        <v>178</v>
      </c>
      <c r="I11" s="4">
        <f t="shared" si="3"/>
        <v>179</v>
      </c>
      <c r="J11" s="20">
        <f t="shared" si="3"/>
        <v>173</v>
      </c>
      <c r="K11" s="4">
        <f>sum(K5:K10)</f>
        <v>167</v>
      </c>
      <c r="L11" s="4">
        <f>sum(K5:K10)</f>
        <v>167</v>
      </c>
      <c r="M11" s="4">
        <f>sum(M5:M10)</f>
        <v>121</v>
      </c>
      <c r="N11" s="4"/>
      <c r="O11" s="5">
        <f t="shared" si="1"/>
        <v>147.5</v>
      </c>
      <c r="P11" s="4">
        <f t="shared" si="2"/>
        <v>1770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>
      <c r="A12" s="6" t="s">
        <v>1</v>
      </c>
      <c r="B12" s="6" t="s">
        <v>2</v>
      </c>
      <c r="C12" s="6" t="s">
        <v>3</v>
      </c>
      <c r="D12" s="6" t="s">
        <v>4</v>
      </c>
      <c r="E12" s="6" t="s">
        <v>5</v>
      </c>
      <c r="F12" s="6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s="6" t="s">
        <v>11</v>
      </c>
      <c r="L12" s="6" t="s">
        <v>12</v>
      </c>
      <c r="M12" s="6" t="s">
        <v>13</v>
      </c>
      <c r="N12" s="4"/>
      <c r="O12" s="7" t="s">
        <v>14</v>
      </c>
      <c r="P12" s="8" t="s">
        <v>15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>
      <c r="A13" s="21" t="s">
        <v>25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>
      <c r="A14" s="14" t="s">
        <v>26</v>
      </c>
      <c r="B14" s="10">
        <v>13.0</v>
      </c>
      <c r="C14" s="10">
        <v>7.0</v>
      </c>
      <c r="D14" s="10">
        <v>4.0</v>
      </c>
      <c r="E14" s="10">
        <v>2.0</v>
      </c>
      <c r="F14" s="10">
        <v>1.0</v>
      </c>
      <c r="G14" s="10">
        <v>1.0</v>
      </c>
      <c r="H14" s="10">
        <v>6.0</v>
      </c>
      <c r="I14" s="10">
        <v>0.0</v>
      </c>
      <c r="J14" s="10">
        <v>27.0</v>
      </c>
      <c r="K14" s="11">
        <v>4.0</v>
      </c>
      <c r="L14" s="11">
        <v>1.0</v>
      </c>
      <c r="M14" s="11">
        <v>2.0</v>
      </c>
      <c r="N14" s="4"/>
      <c r="O14" s="12">
        <f t="shared" ref="O14:O20" si="4">AVERAGE(B14:M14)</f>
        <v>5.666666667</v>
      </c>
      <c r="P14" s="15">
        <f t="shared" ref="P14:P20" si="5">SUM(B14:M14)</f>
        <v>68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>
      <c r="A15" s="14" t="s">
        <v>27</v>
      </c>
      <c r="B15" s="10">
        <v>0.0</v>
      </c>
      <c r="C15" s="10">
        <v>0.0</v>
      </c>
      <c r="D15" s="10">
        <v>2.0</v>
      </c>
      <c r="E15" s="10">
        <v>0.0</v>
      </c>
      <c r="F15" s="10">
        <v>0.0</v>
      </c>
      <c r="G15" s="10">
        <v>0.0</v>
      </c>
      <c r="H15" s="10">
        <v>0.0</v>
      </c>
      <c r="I15" s="10">
        <v>1.0</v>
      </c>
      <c r="J15" s="10">
        <v>0.0</v>
      </c>
      <c r="K15" s="11">
        <v>0.0</v>
      </c>
      <c r="L15" s="11">
        <v>2.0</v>
      </c>
      <c r="M15" s="11">
        <v>0.0</v>
      </c>
      <c r="N15" s="4"/>
      <c r="O15" s="12">
        <f t="shared" si="4"/>
        <v>0.4166666667</v>
      </c>
      <c r="P15" s="15">
        <f t="shared" si="5"/>
        <v>5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>
      <c r="A16" s="14" t="s">
        <v>28</v>
      </c>
      <c r="B16" s="10">
        <v>71.0</v>
      </c>
      <c r="C16" s="10">
        <v>82.0</v>
      </c>
      <c r="D16" s="10">
        <v>63.0</v>
      </c>
      <c r="E16" s="10">
        <v>55.0</v>
      </c>
      <c r="F16" s="10">
        <v>46.0</v>
      </c>
      <c r="G16" s="10">
        <v>56.0</v>
      </c>
      <c r="H16" s="10">
        <v>81.0</v>
      </c>
      <c r="I16" s="10">
        <v>115.0</v>
      </c>
      <c r="J16" s="10">
        <v>120.0</v>
      </c>
      <c r="K16" s="11">
        <v>111.0</v>
      </c>
      <c r="L16" s="11">
        <v>96.0</v>
      </c>
      <c r="M16" s="11">
        <v>108.0</v>
      </c>
      <c r="N16" s="4"/>
      <c r="O16" s="12">
        <f t="shared" si="4"/>
        <v>83.66666667</v>
      </c>
      <c r="P16" s="15">
        <f t="shared" si="5"/>
        <v>1004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>
      <c r="A17" s="14" t="s">
        <v>23</v>
      </c>
      <c r="B17" s="10">
        <v>0.0</v>
      </c>
      <c r="C17" s="10">
        <v>2.0</v>
      </c>
      <c r="D17" s="10">
        <v>0.0</v>
      </c>
      <c r="E17" s="10">
        <v>3.0</v>
      </c>
      <c r="F17" s="10">
        <v>0.0</v>
      </c>
      <c r="G17" s="10">
        <v>0.0</v>
      </c>
      <c r="H17" s="10">
        <v>4.0</v>
      </c>
      <c r="I17" s="10">
        <v>1.0</v>
      </c>
      <c r="J17" s="10">
        <v>10.0</v>
      </c>
      <c r="K17" s="11">
        <v>0.0</v>
      </c>
      <c r="L17" s="11">
        <v>0.0</v>
      </c>
      <c r="M17" s="11">
        <v>0.0</v>
      </c>
      <c r="N17" s="4"/>
      <c r="O17" s="12">
        <f t="shared" si="4"/>
        <v>1.666666667</v>
      </c>
      <c r="P17" s="15">
        <f t="shared" si="5"/>
        <v>20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>
      <c r="A18" s="14" t="s">
        <v>29</v>
      </c>
      <c r="B18" s="10">
        <v>0.0</v>
      </c>
      <c r="C18" s="10">
        <v>0.0</v>
      </c>
      <c r="D18" s="10">
        <v>3.0</v>
      </c>
      <c r="E18" s="10">
        <v>4.0</v>
      </c>
      <c r="F18" s="10">
        <v>4.0</v>
      </c>
      <c r="G18" s="10">
        <v>2.0</v>
      </c>
      <c r="H18" s="10">
        <v>1.0</v>
      </c>
      <c r="I18" s="10">
        <v>3.0</v>
      </c>
      <c r="J18" s="10">
        <v>20.0</v>
      </c>
      <c r="K18" s="11">
        <v>7.0</v>
      </c>
      <c r="L18" s="11">
        <v>15.0</v>
      </c>
      <c r="M18" s="11">
        <v>2.0</v>
      </c>
      <c r="N18" s="4"/>
      <c r="O18" s="12">
        <f t="shared" si="4"/>
        <v>5.083333333</v>
      </c>
      <c r="P18" s="15">
        <f t="shared" si="5"/>
        <v>61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>
      <c r="A19" s="14" t="s">
        <v>30</v>
      </c>
      <c r="B19" s="10">
        <v>4.0</v>
      </c>
      <c r="C19" s="10">
        <v>1.0</v>
      </c>
      <c r="D19" s="10">
        <v>0.0</v>
      </c>
      <c r="E19" s="10">
        <v>1.0</v>
      </c>
      <c r="F19" s="10">
        <v>1.0</v>
      </c>
      <c r="G19" s="10">
        <v>2.0</v>
      </c>
      <c r="H19" s="10">
        <v>0.0</v>
      </c>
      <c r="I19" s="10">
        <v>2.0</v>
      </c>
      <c r="J19" s="10">
        <v>1.0</v>
      </c>
      <c r="K19" s="11">
        <v>2.0</v>
      </c>
      <c r="L19" s="11">
        <v>0.0</v>
      </c>
      <c r="M19" s="11">
        <v>0.0</v>
      </c>
      <c r="N19" s="4"/>
      <c r="O19" s="12">
        <f t="shared" si="4"/>
        <v>1.166666667</v>
      </c>
      <c r="P19" s="15">
        <f t="shared" si="5"/>
        <v>14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>
      <c r="A20" s="14" t="s">
        <v>31</v>
      </c>
      <c r="B20" s="10">
        <v>36.0</v>
      </c>
      <c r="C20" s="10">
        <v>18.0</v>
      </c>
      <c r="D20" s="10">
        <v>62.0</v>
      </c>
      <c r="E20" s="10">
        <v>14.0</v>
      </c>
      <c r="F20" s="10">
        <v>40.0</v>
      </c>
      <c r="G20" s="10">
        <v>27.0</v>
      </c>
      <c r="H20" s="10">
        <v>17.0</v>
      </c>
      <c r="I20" s="10">
        <v>15.0</v>
      </c>
      <c r="J20" s="10">
        <v>18.0</v>
      </c>
      <c r="K20" s="11">
        <v>22.0</v>
      </c>
      <c r="L20" s="11">
        <v>8.0</v>
      </c>
      <c r="M20" s="11">
        <v>22.0</v>
      </c>
      <c r="N20" s="4"/>
      <c r="O20" s="12">
        <f t="shared" si="4"/>
        <v>24.91666667</v>
      </c>
      <c r="P20" s="15">
        <f t="shared" si="5"/>
        <v>299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>
      <c r="A21" s="14" t="s">
        <v>32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>
      <c r="A22" s="22" t="s">
        <v>18</v>
      </c>
      <c r="B22" s="10">
        <v>8.0</v>
      </c>
      <c r="C22" s="10">
        <v>5.0</v>
      </c>
      <c r="D22" s="10">
        <v>10.0</v>
      </c>
      <c r="E22" s="10">
        <v>2.0</v>
      </c>
      <c r="F22" s="10">
        <v>7.0</v>
      </c>
      <c r="G22" s="10">
        <v>11.0</v>
      </c>
      <c r="H22" s="10">
        <v>14.0</v>
      </c>
      <c r="I22" s="10">
        <v>3.0</v>
      </c>
      <c r="J22" s="10">
        <v>8.0</v>
      </c>
      <c r="K22" s="11">
        <v>8.0</v>
      </c>
      <c r="L22" s="11">
        <v>4.0</v>
      </c>
      <c r="M22" s="11">
        <v>6.0</v>
      </c>
      <c r="N22" s="4"/>
      <c r="O22" s="12">
        <f t="shared" ref="O22:O37" si="6">AVERAGE(B22:M22)</f>
        <v>7.166666667</v>
      </c>
      <c r="P22" s="15">
        <f t="shared" ref="P22:P36" si="7">sum(B22:M22)</f>
        <v>86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>
      <c r="A23" s="22" t="s">
        <v>33</v>
      </c>
      <c r="B23" s="10">
        <v>0.0</v>
      </c>
      <c r="C23" s="10">
        <v>0.0</v>
      </c>
      <c r="D23" s="10">
        <v>1.0</v>
      </c>
      <c r="E23" s="10">
        <v>0.0</v>
      </c>
      <c r="F23" s="10">
        <v>0.0</v>
      </c>
      <c r="G23" s="10">
        <v>0.0</v>
      </c>
      <c r="H23" s="10">
        <v>0.0</v>
      </c>
      <c r="I23" s="10">
        <v>0.0</v>
      </c>
      <c r="J23" s="10">
        <v>0.0</v>
      </c>
      <c r="K23" s="11">
        <v>0.0</v>
      </c>
      <c r="L23" s="11">
        <v>0.0</v>
      </c>
      <c r="M23" s="11">
        <v>0.0</v>
      </c>
      <c r="N23" s="4"/>
      <c r="O23" s="12">
        <f t="shared" si="6"/>
        <v>0.08333333333</v>
      </c>
      <c r="P23" s="15">
        <f t="shared" si="7"/>
        <v>1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>
      <c r="A24" s="22" t="s">
        <v>34</v>
      </c>
      <c r="B24" s="10">
        <v>1.0</v>
      </c>
      <c r="C24" s="10">
        <v>0.0</v>
      </c>
      <c r="D24" s="10">
        <v>0.0</v>
      </c>
      <c r="E24" s="10">
        <v>0.0</v>
      </c>
      <c r="F24" s="10">
        <v>0.0</v>
      </c>
      <c r="G24" s="10">
        <v>0.0</v>
      </c>
      <c r="H24" s="10">
        <v>0.0</v>
      </c>
      <c r="I24" s="10">
        <v>1.0</v>
      </c>
      <c r="J24" s="10">
        <v>1.0</v>
      </c>
      <c r="K24" s="11">
        <v>1.0</v>
      </c>
      <c r="L24" s="11">
        <v>0.0</v>
      </c>
      <c r="M24" s="11">
        <v>1.0</v>
      </c>
      <c r="N24" s="4"/>
      <c r="O24" s="12">
        <f t="shared" si="6"/>
        <v>0.4166666667</v>
      </c>
      <c r="P24" s="15">
        <f t="shared" si="7"/>
        <v>5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>
      <c r="A25" s="22" t="s">
        <v>35</v>
      </c>
      <c r="B25" s="10">
        <v>0.0</v>
      </c>
      <c r="C25" s="10">
        <v>0.0</v>
      </c>
      <c r="D25" s="10">
        <v>0.0</v>
      </c>
      <c r="E25" s="10">
        <v>0.0</v>
      </c>
      <c r="F25" s="10">
        <v>0.0</v>
      </c>
      <c r="G25" s="10">
        <v>0.0</v>
      </c>
      <c r="H25" s="10">
        <v>0.0</v>
      </c>
      <c r="I25" s="10">
        <v>0.0</v>
      </c>
      <c r="J25" s="10">
        <v>0.0</v>
      </c>
      <c r="K25" s="11">
        <v>0.0</v>
      </c>
      <c r="L25" s="11">
        <v>0.0</v>
      </c>
      <c r="M25" s="11">
        <v>0.0</v>
      </c>
      <c r="N25" s="4"/>
      <c r="O25" s="12">
        <f t="shared" si="6"/>
        <v>0</v>
      </c>
      <c r="P25" s="15">
        <f t="shared" si="7"/>
        <v>0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>
      <c r="A26" s="22" t="s">
        <v>36</v>
      </c>
      <c r="B26" s="10">
        <v>0.0</v>
      </c>
      <c r="C26" s="10">
        <v>0.0</v>
      </c>
      <c r="D26" s="10">
        <v>1.0</v>
      </c>
      <c r="E26" s="10">
        <v>0.0</v>
      </c>
      <c r="F26" s="10">
        <v>0.0</v>
      </c>
      <c r="G26" s="10">
        <v>0.0</v>
      </c>
      <c r="H26" s="10">
        <v>0.0</v>
      </c>
      <c r="I26" s="10">
        <v>0.0</v>
      </c>
      <c r="J26" s="10">
        <v>0.0</v>
      </c>
      <c r="K26" s="11">
        <v>0.0</v>
      </c>
      <c r="L26" s="11">
        <v>0.0</v>
      </c>
      <c r="M26" s="11">
        <v>0.0</v>
      </c>
      <c r="N26" s="4"/>
      <c r="O26" s="12">
        <f t="shared" si="6"/>
        <v>0.08333333333</v>
      </c>
      <c r="P26" s="15">
        <f t="shared" si="7"/>
        <v>1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>
      <c r="A27" s="22" t="s">
        <v>37</v>
      </c>
      <c r="B27" s="10">
        <v>1.0</v>
      </c>
      <c r="C27" s="10">
        <v>2.0</v>
      </c>
      <c r="D27" s="10">
        <v>1.0</v>
      </c>
      <c r="E27" s="10">
        <v>3.0</v>
      </c>
      <c r="F27" s="10">
        <v>0.0</v>
      </c>
      <c r="G27" s="10">
        <v>6.0</v>
      </c>
      <c r="H27" s="10">
        <v>6.0</v>
      </c>
      <c r="I27" s="10">
        <v>8.0</v>
      </c>
      <c r="J27" s="10">
        <v>8.0</v>
      </c>
      <c r="K27" s="11">
        <v>4.0</v>
      </c>
      <c r="L27" s="11">
        <v>9.0</v>
      </c>
      <c r="M27" s="11">
        <v>5.0</v>
      </c>
      <c r="N27" s="4"/>
      <c r="O27" s="12">
        <f t="shared" si="6"/>
        <v>4.416666667</v>
      </c>
      <c r="P27" s="15">
        <f t="shared" si="7"/>
        <v>53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>
      <c r="A28" s="22" t="s">
        <v>38</v>
      </c>
      <c r="B28" s="10">
        <v>1.0</v>
      </c>
      <c r="C28" s="10">
        <v>0.0</v>
      </c>
      <c r="D28" s="10">
        <v>0.0</v>
      </c>
      <c r="E28" s="10">
        <v>1.0</v>
      </c>
      <c r="F28" s="10">
        <v>0.0</v>
      </c>
      <c r="G28" s="10">
        <v>0.0</v>
      </c>
      <c r="H28" s="10">
        <v>0.0</v>
      </c>
      <c r="I28" s="10">
        <v>1.0</v>
      </c>
      <c r="J28" s="10">
        <v>2.0</v>
      </c>
      <c r="K28" s="11">
        <v>0.0</v>
      </c>
      <c r="L28" s="11">
        <v>0.0</v>
      </c>
      <c r="M28" s="11">
        <v>0.0</v>
      </c>
      <c r="N28" s="4"/>
      <c r="O28" s="12">
        <f t="shared" si="6"/>
        <v>0.4166666667</v>
      </c>
      <c r="P28" s="15">
        <f t="shared" si="7"/>
        <v>5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>
      <c r="A29" s="22" t="s">
        <v>39</v>
      </c>
      <c r="B29" s="10">
        <v>0.0</v>
      </c>
      <c r="C29" s="10">
        <v>0.0</v>
      </c>
      <c r="D29" s="10">
        <v>0.0</v>
      </c>
      <c r="E29" s="10">
        <v>0.0</v>
      </c>
      <c r="F29" s="10">
        <v>0.0</v>
      </c>
      <c r="G29" s="10">
        <v>0.0</v>
      </c>
      <c r="H29" s="10">
        <v>0.0</v>
      </c>
      <c r="I29" s="10">
        <v>0.0</v>
      </c>
      <c r="J29" s="10">
        <v>0.0</v>
      </c>
      <c r="K29" s="11">
        <v>0.0</v>
      </c>
      <c r="L29" s="11">
        <v>0.0</v>
      </c>
      <c r="M29" s="11">
        <v>0.0</v>
      </c>
      <c r="N29" s="4"/>
      <c r="O29" s="12">
        <f t="shared" si="6"/>
        <v>0</v>
      </c>
      <c r="P29" s="15">
        <f t="shared" si="7"/>
        <v>0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>
      <c r="A30" s="22" t="s">
        <v>40</v>
      </c>
      <c r="B30" s="10">
        <v>0.0</v>
      </c>
      <c r="C30" s="10">
        <v>1.0</v>
      </c>
      <c r="D30" s="10">
        <v>0.0</v>
      </c>
      <c r="E30" s="10">
        <v>1.0</v>
      </c>
      <c r="F30" s="10">
        <v>2.0</v>
      </c>
      <c r="G30" s="10">
        <v>1.0</v>
      </c>
      <c r="H30" s="10">
        <v>0.0</v>
      </c>
      <c r="I30" s="10">
        <v>0.0</v>
      </c>
      <c r="J30" s="10">
        <v>1.0</v>
      </c>
      <c r="K30" s="11">
        <v>3.0</v>
      </c>
      <c r="L30" s="11">
        <v>0.0</v>
      </c>
      <c r="M30" s="11">
        <v>0.0</v>
      </c>
      <c r="N30" s="4"/>
      <c r="O30" s="12">
        <f t="shared" si="6"/>
        <v>0.75</v>
      </c>
      <c r="P30" s="15">
        <f t="shared" si="7"/>
        <v>9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>
      <c r="A31" s="22" t="s">
        <v>41</v>
      </c>
      <c r="B31" s="10">
        <v>0.0</v>
      </c>
      <c r="C31" s="10">
        <v>1.0</v>
      </c>
      <c r="D31" s="10">
        <v>1.0</v>
      </c>
      <c r="E31" s="10">
        <v>1.0</v>
      </c>
      <c r="F31" s="10">
        <v>0.0</v>
      </c>
      <c r="G31" s="10">
        <v>2.0</v>
      </c>
      <c r="H31" s="10">
        <v>1.0</v>
      </c>
      <c r="I31" s="10">
        <v>1.0</v>
      </c>
      <c r="J31" s="10">
        <v>3.0</v>
      </c>
      <c r="K31" s="11">
        <v>1.0</v>
      </c>
      <c r="L31" s="11">
        <v>1.0</v>
      </c>
      <c r="M31" s="11">
        <v>0.0</v>
      </c>
      <c r="N31" s="4"/>
      <c r="O31" s="12">
        <f t="shared" si="6"/>
        <v>1</v>
      </c>
      <c r="P31" s="15">
        <f t="shared" si="7"/>
        <v>12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>
      <c r="A32" s="22" t="s">
        <v>42</v>
      </c>
      <c r="B32" s="10">
        <v>0.0</v>
      </c>
      <c r="C32" s="10">
        <v>0.0</v>
      </c>
      <c r="D32" s="10">
        <v>0.0</v>
      </c>
      <c r="E32" s="10">
        <v>0.0</v>
      </c>
      <c r="F32" s="10">
        <v>0.0</v>
      </c>
      <c r="G32" s="10">
        <v>0.0</v>
      </c>
      <c r="H32" s="10">
        <v>0.0</v>
      </c>
      <c r="I32" s="10">
        <v>0.0</v>
      </c>
      <c r="J32" s="10">
        <v>0.0</v>
      </c>
      <c r="K32" s="11">
        <v>0.0</v>
      </c>
      <c r="L32" s="11">
        <v>0.0</v>
      </c>
      <c r="M32" s="11">
        <v>0.0</v>
      </c>
      <c r="N32" s="4"/>
      <c r="O32" s="12">
        <f t="shared" si="6"/>
        <v>0</v>
      </c>
      <c r="P32" s="15">
        <f t="shared" si="7"/>
        <v>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>
      <c r="A33" s="22" t="s">
        <v>43</v>
      </c>
      <c r="B33" s="10">
        <v>0.0</v>
      </c>
      <c r="C33" s="10">
        <v>0.0</v>
      </c>
      <c r="D33" s="10">
        <v>1.0</v>
      </c>
      <c r="E33" s="10">
        <v>0.0</v>
      </c>
      <c r="F33" s="10">
        <v>0.0</v>
      </c>
      <c r="G33" s="10">
        <v>0.0</v>
      </c>
      <c r="H33" s="10">
        <v>1.0</v>
      </c>
      <c r="I33" s="10">
        <v>0.0</v>
      </c>
      <c r="J33" s="10">
        <v>1.0</v>
      </c>
      <c r="K33" s="11">
        <v>0.0</v>
      </c>
      <c r="L33" s="11">
        <v>1.0</v>
      </c>
      <c r="M33" s="11">
        <v>0.0</v>
      </c>
      <c r="N33" s="4"/>
      <c r="O33" s="12">
        <f t="shared" si="6"/>
        <v>0.3333333333</v>
      </c>
      <c r="P33" s="15">
        <f t="shared" si="7"/>
        <v>4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>
      <c r="A34" s="22" t="s">
        <v>44</v>
      </c>
      <c r="B34" s="10">
        <v>0.0</v>
      </c>
      <c r="C34" s="10">
        <v>0.0</v>
      </c>
      <c r="D34" s="10">
        <v>0.0</v>
      </c>
      <c r="E34" s="10">
        <v>0.0</v>
      </c>
      <c r="F34" s="10">
        <v>0.0</v>
      </c>
      <c r="G34" s="10">
        <v>0.0</v>
      </c>
      <c r="H34" s="10">
        <v>0.0</v>
      </c>
      <c r="I34" s="10">
        <v>0.0</v>
      </c>
      <c r="J34" s="10">
        <v>0.0</v>
      </c>
      <c r="K34" s="11">
        <v>0.0</v>
      </c>
      <c r="L34" s="11">
        <v>0.0</v>
      </c>
      <c r="M34" s="11">
        <v>0.0</v>
      </c>
      <c r="N34" s="4"/>
      <c r="O34" s="12">
        <f t="shared" si="6"/>
        <v>0</v>
      </c>
      <c r="P34" s="15">
        <f t="shared" si="7"/>
        <v>0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>
      <c r="A35" s="22" t="s">
        <v>45</v>
      </c>
      <c r="B35" s="10">
        <v>0.0</v>
      </c>
      <c r="C35" s="10">
        <v>0.0</v>
      </c>
      <c r="D35" s="10">
        <v>0.0</v>
      </c>
      <c r="E35" s="10">
        <v>0.0</v>
      </c>
      <c r="F35" s="10">
        <v>0.0</v>
      </c>
      <c r="G35" s="10">
        <v>0.0</v>
      </c>
      <c r="H35" s="10">
        <v>0.0</v>
      </c>
      <c r="I35" s="10">
        <v>0.0</v>
      </c>
      <c r="J35" s="10">
        <v>0.0</v>
      </c>
      <c r="K35" s="11">
        <v>0.0</v>
      </c>
      <c r="L35" s="11">
        <v>0.0</v>
      </c>
      <c r="M35" s="11">
        <v>0.0</v>
      </c>
      <c r="N35" s="4"/>
      <c r="O35" s="12">
        <f t="shared" si="6"/>
        <v>0</v>
      </c>
      <c r="P35" s="15">
        <f t="shared" si="7"/>
        <v>0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>
      <c r="A36" s="23" t="s">
        <v>46</v>
      </c>
      <c r="B36" s="11">
        <v>3.0</v>
      </c>
      <c r="C36" s="11">
        <v>4.0</v>
      </c>
      <c r="D36" s="11">
        <v>6.0</v>
      </c>
      <c r="E36" s="11">
        <v>6.0</v>
      </c>
      <c r="F36" s="11">
        <v>2.0</v>
      </c>
      <c r="G36" s="11">
        <v>9.0</v>
      </c>
      <c r="H36" s="11">
        <v>8.0</v>
      </c>
      <c r="I36" s="11">
        <v>11.0</v>
      </c>
      <c r="J36" s="11">
        <v>16.0</v>
      </c>
      <c r="K36" s="11">
        <v>10.0</v>
      </c>
      <c r="L36" s="11">
        <v>11.0</v>
      </c>
      <c r="M36" s="11">
        <v>6.0</v>
      </c>
      <c r="N36" s="4"/>
      <c r="O36" s="24">
        <f t="shared" si="6"/>
        <v>7.666666667</v>
      </c>
      <c r="P36" s="25">
        <f t="shared" si="7"/>
        <v>92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>
      <c r="A37" s="9" t="s">
        <v>47</v>
      </c>
      <c r="B37" s="10">
        <v>150.0</v>
      </c>
      <c r="C37" s="10">
        <v>119.0</v>
      </c>
      <c r="D37" s="10">
        <v>77.0</v>
      </c>
      <c r="E37" s="10">
        <v>117.0</v>
      </c>
      <c r="F37" s="10">
        <v>192.0</v>
      </c>
      <c r="G37" s="10">
        <v>242.0</v>
      </c>
      <c r="H37" s="10">
        <v>290.0</v>
      </c>
      <c r="I37" s="10">
        <v>306.0</v>
      </c>
      <c r="J37" s="10">
        <v>265.0</v>
      </c>
      <c r="K37" s="11">
        <v>260.0</v>
      </c>
      <c r="L37" s="11">
        <v>210.0</v>
      </c>
      <c r="M37" s="11">
        <v>192.0</v>
      </c>
      <c r="N37" s="4"/>
      <c r="O37" s="5">
        <f t="shared" si="6"/>
        <v>201.6666667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>
      <c r="A38" s="9" t="s">
        <v>48</v>
      </c>
      <c r="B38" s="10">
        <v>53.2</v>
      </c>
      <c r="C38" s="10">
        <v>61.1</v>
      </c>
      <c r="D38" s="10">
        <v>52.2</v>
      </c>
      <c r="E38" s="10">
        <v>34.1</v>
      </c>
      <c r="F38" s="10">
        <v>28.8</v>
      </c>
      <c r="G38" s="10">
        <v>29.5</v>
      </c>
      <c r="H38" s="10">
        <v>44.3</v>
      </c>
      <c r="I38" s="10">
        <v>48.1</v>
      </c>
      <c r="J38" s="10">
        <v>61.4</v>
      </c>
      <c r="K38" s="11">
        <v>61.8</v>
      </c>
      <c r="L38" s="11">
        <v>78.9</v>
      </c>
      <c r="M38" s="11">
        <v>78.8</v>
      </c>
      <c r="N38" s="4"/>
      <c r="O38" s="12">
        <f>AVERAGE(B38, C38, D38, E38, F38, G38, H38, I38, J38, K38, L38, M38)</f>
        <v>52.68333333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>
      <c r="N39" s="4"/>
      <c r="O39" s="5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>
      <c r="A40" s="26" t="s">
        <v>49</v>
      </c>
      <c r="B40" s="27">
        <v>0.975</v>
      </c>
      <c r="C40" s="27">
        <v>0.964</v>
      </c>
      <c r="D40" s="27">
        <v>0.935</v>
      </c>
      <c r="E40" s="27">
        <v>0.88</v>
      </c>
      <c r="F40" s="27">
        <v>0.935</v>
      </c>
      <c r="G40" s="27">
        <v>0.884</v>
      </c>
      <c r="H40" s="27">
        <v>0.923</v>
      </c>
      <c r="I40" s="27">
        <v>0.904</v>
      </c>
      <c r="J40" s="27">
        <v>0.829</v>
      </c>
      <c r="K40" s="28">
        <v>0.889</v>
      </c>
      <c r="L40" s="28">
        <v>0.805</v>
      </c>
      <c r="M40" s="28">
        <v>0.947</v>
      </c>
      <c r="N40" s="29"/>
      <c r="O40" s="30">
        <f>average(B40:M40)</f>
        <v>0.9058333333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5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>
      <c r="A42" s="31" t="s">
        <v>50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3"/>
      <c r="N42" s="4"/>
      <c r="O42" s="5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>
      <c r="A43" s="6" t="s">
        <v>1</v>
      </c>
      <c r="B43" s="6" t="s">
        <v>2</v>
      </c>
      <c r="C43" s="6" t="s">
        <v>3</v>
      </c>
      <c r="D43" s="6" t="s">
        <v>4</v>
      </c>
      <c r="E43" s="6" t="s">
        <v>5</v>
      </c>
      <c r="F43" s="6" t="s">
        <v>6</v>
      </c>
      <c r="G43" s="6" t="s">
        <v>7</v>
      </c>
      <c r="H43" s="6" t="s">
        <v>8</v>
      </c>
      <c r="I43" s="6" t="s">
        <v>9</v>
      </c>
      <c r="J43" s="6" t="s">
        <v>10</v>
      </c>
      <c r="K43" s="6" t="s">
        <v>11</v>
      </c>
      <c r="L43" s="6" t="s">
        <v>12</v>
      </c>
      <c r="M43" s="6" t="s">
        <v>13</v>
      </c>
      <c r="N43" s="4"/>
      <c r="O43" s="7" t="s">
        <v>14</v>
      </c>
      <c r="P43" s="8" t="s">
        <v>15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>
      <c r="A44" s="32" t="s">
        <v>51</v>
      </c>
      <c r="B44" s="33"/>
      <c r="C44" s="33"/>
      <c r="D44" s="33"/>
      <c r="E44" s="33"/>
      <c r="F44" s="33"/>
      <c r="G44" s="33"/>
      <c r="H44" s="33"/>
      <c r="I44" s="4"/>
      <c r="J44" s="4"/>
      <c r="K44" s="4"/>
      <c r="L44" s="11">
        <v>59.0</v>
      </c>
      <c r="M44" s="11">
        <v>58.0</v>
      </c>
      <c r="N44" s="4"/>
      <c r="O44" s="5">
        <f t="shared" ref="O44:O45" si="8">average(B44:M44)</f>
        <v>58.5</v>
      </c>
      <c r="P44" s="4">
        <f t="shared" ref="P44:P45" si="9">sum(B44:M44)</f>
        <v>117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>
      <c r="A45" s="32" t="s">
        <v>52</v>
      </c>
      <c r="B45" s="33"/>
      <c r="C45" s="33"/>
      <c r="D45" s="33"/>
      <c r="E45" s="33"/>
      <c r="F45" s="33"/>
      <c r="G45" s="33"/>
      <c r="H45" s="33"/>
      <c r="I45" s="4"/>
      <c r="J45" s="4"/>
      <c r="K45" s="11">
        <v>65.0</v>
      </c>
      <c r="L45" s="11">
        <v>43.0</v>
      </c>
      <c r="M45" s="11">
        <v>61.0</v>
      </c>
      <c r="N45" s="4"/>
      <c r="O45" s="5">
        <f t="shared" si="8"/>
        <v>56.33333333</v>
      </c>
      <c r="P45" s="4">
        <f t="shared" si="9"/>
        <v>169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>
      <c r="A46" s="9"/>
      <c r="B46" s="33"/>
      <c r="C46" s="33"/>
      <c r="D46" s="33"/>
      <c r="E46" s="33"/>
      <c r="F46" s="33"/>
      <c r="G46" s="33"/>
      <c r="H46" s="33"/>
      <c r="I46" s="4"/>
      <c r="J46" s="34"/>
      <c r="K46" s="4"/>
      <c r="L46" s="4"/>
      <c r="M46" s="4"/>
      <c r="N46" s="4"/>
      <c r="O46" s="5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>
      <c r="A47" s="9"/>
      <c r="B47" s="33"/>
      <c r="C47" s="33"/>
      <c r="D47" s="33"/>
      <c r="E47" s="33"/>
      <c r="F47" s="33"/>
      <c r="G47" s="33"/>
      <c r="H47" s="33"/>
      <c r="I47" s="4"/>
      <c r="J47" s="34"/>
      <c r="K47" s="4"/>
      <c r="L47" s="4"/>
      <c r="M47" s="4"/>
      <c r="N47" s="4"/>
      <c r="O47" s="5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>
      <c r="A48" s="14" t="s">
        <v>53</v>
      </c>
      <c r="B48" s="33">
        <f t="shared" ref="B48:M48" si="10">sum(B44+B45)</f>
        <v>0</v>
      </c>
      <c r="C48" s="33">
        <f t="shared" si="10"/>
        <v>0</v>
      </c>
      <c r="D48" s="33">
        <f t="shared" si="10"/>
        <v>0</v>
      </c>
      <c r="E48" s="33">
        <f t="shared" si="10"/>
        <v>0</v>
      </c>
      <c r="F48" s="33">
        <f t="shared" si="10"/>
        <v>0</v>
      </c>
      <c r="G48" s="33">
        <f t="shared" si="10"/>
        <v>0</v>
      </c>
      <c r="H48" s="33">
        <f t="shared" si="10"/>
        <v>0</v>
      </c>
      <c r="I48" s="4">
        <f t="shared" si="10"/>
        <v>0</v>
      </c>
      <c r="J48" s="34">
        <f t="shared" si="10"/>
        <v>0</v>
      </c>
      <c r="K48" s="4">
        <f t="shared" si="10"/>
        <v>65</v>
      </c>
      <c r="L48" s="4">
        <f t="shared" si="10"/>
        <v>102</v>
      </c>
      <c r="M48" s="4">
        <f t="shared" si="10"/>
        <v>119</v>
      </c>
      <c r="N48" s="4"/>
      <c r="O48" s="5"/>
      <c r="P48" s="4">
        <f>SUM(B48:M48)</f>
        <v>286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5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>
      <c r="A50" s="1" t="s">
        <v>54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4"/>
      <c r="O50" s="5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>
      <c r="A51" s="6" t="s">
        <v>1</v>
      </c>
      <c r="B51" s="6" t="s">
        <v>2</v>
      </c>
      <c r="C51" s="6" t="s">
        <v>3</v>
      </c>
      <c r="D51" s="6" t="s">
        <v>4</v>
      </c>
      <c r="E51" s="6" t="s">
        <v>5</v>
      </c>
      <c r="F51" s="6" t="s">
        <v>6</v>
      </c>
      <c r="G51" s="6" t="s">
        <v>7</v>
      </c>
      <c r="H51" s="6" t="s">
        <v>8</v>
      </c>
      <c r="I51" s="6" t="s">
        <v>9</v>
      </c>
      <c r="J51" s="6" t="s">
        <v>10</v>
      </c>
      <c r="K51" s="6" t="s">
        <v>11</v>
      </c>
      <c r="L51" s="6" t="s">
        <v>12</v>
      </c>
      <c r="M51" s="6" t="s">
        <v>13</v>
      </c>
      <c r="N51" s="4"/>
      <c r="O51" s="7" t="s">
        <v>14</v>
      </c>
      <c r="P51" s="8" t="s">
        <v>15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5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>
      <c r="A53" s="9" t="s">
        <v>16</v>
      </c>
      <c r="B53" s="10">
        <v>114.0</v>
      </c>
      <c r="C53" s="10">
        <v>117.0</v>
      </c>
      <c r="D53" s="10">
        <v>96.0</v>
      </c>
      <c r="E53" s="10">
        <v>95.0</v>
      </c>
      <c r="F53" s="10">
        <v>91.0</v>
      </c>
      <c r="G53" s="10">
        <v>86.0</v>
      </c>
      <c r="H53" s="10">
        <v>84.0</v>
      </c>
      <c r="I53" s="10">
        <v>89.0</v>
      </c>
      <c r="J53" s="10">
        <v>85.0</v>
      </c>
      <c r="K53" s="10">
        <v>85.0</v>
      </c>
      <c r="L53" s="11">
        <v>97.0</v>
      </c>
      <c r="M53" s="11">
        <v>125.0</v>
      </c>
      <c r="N53" s="4"/>
      <c r="O53" s="12">
        <f>AVERAGE(B53:M53)</f>
        <v>97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5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>
      <c r="A55" s="13" t="s">
        <v>17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5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>
      <c r="A56" s="35" t="s">
        <v>18</v>
      </c>
      <c r="B56" s="10">
        <v>22.0</v>
      </c>
      <c r="C56" s="10">
        <v>18.0</v>
      </c>
      <c r="D56" s="10">
        <v>17.0</v>
      </c>
      <c r="E56" s="10">
        <v>9.0</v>
      </c>
      <c r="F56" s="10">
        <v>10.0</v>
      </c>
      <c r="G56" s="10">
        <v>15.0</v>
      </c>
      <c r="H56" s="10">
        <v>15.0</v>
      </c>
      <c r="I56" s="10">
        <v>9.0</v>
      </c>
      <c r="J56" s="10">
        <v>22.0</v>
      </c>
      <c r="K56" s="11">
        <v>6.0</v>
      </c>
      <c r="L56" s="11">
        <v>8.0</v>
      </c>
      <c r="M56" s="11">
        <v>17.0</v>
      </c>
      <c r="N56" s="4"/>
      <c r="O56" s="12">
        <f t="shared" ref="O56:O59" si="11">AVERAGE(B56:M56)</f>
        <v>14</v>
      </c>
      <c r="P56" s="15">
        <f t="shared" ref="P56:P62" si="12">sum(B56:M56)</f>
        <v>168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>
      <c r="A57" s="14" t="s">
        <v>19</v>
      </c>
      <c r="B57" s="10">
        <v>2.0</v>
      </c>
      <c r="C57" s="10">
        <v>4.0</v>
      </c>
      <c r="D57" s="10">
        <v>0.0</v>
      </c>
      <c r="E57" s="10">
        <v>4.0</v>
      </c>
      <c r="F57" s="10">
        <v>5.0</v>
      </c>
      <c r="G57" s="10">
        <v>1.0</v>
      </c>
      <c r="H57" s="10">
        <v>4.0</v>
      </c>
      <c r="I57" s="10">
        <v>3.0</v>
      </c>
      <c r="J57" s="10">
        <v>2.0</v>
      </c>
      <c r="K57" s="11">
        <v>0.0</v>
      </c>
      <c r="L57" s="11">
        <v>9.0</v>
      </c>
      <c r="M57" s="11">
        <v>0.0</v>
      </c>
      <c r="N57" s="4"/>
      <c r="O57" s="12">
        <f t="shared" si="11"/>
        <v>2.833333333</v>
      </c>
      <c r="P57" s="15">
        <f t="shared" si="12"/>
        <v>34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>
      <c r="A58" s="14" t="s">
        <v>20</v>
      </c>
      <c r="B58" s="11">
        <v>18.0</v>
      </c>
      <c r="C58" s="11">
        <v>16.0</v>
      </c>
      <c r="D58" s="11">
        <v>19.0</v>
      </c>
      <c r="E58" s="11">
        <v>22.0</v>
      </c>
      <c r="F58" s="11">
        <v>21.0</v>
      </c>
      <c r="G58" s="11">
        <v>23.0</v>
      </c>
      <c r="H58" s="11">
        <v>22.0</v>
      </c>
      <c r="I58" s="11">
        <v>31.0</v>
      </c>
      <c r="J58" s="11">
        <v>47.0</v>
      </c>
      <c r="K58" s="11">
        <v>47.0</v>
      </c>
      <c r="L58" s="11">
        <v>28.0</v>
      </c>
      <c r="M58" s="11">
        <v>41.0</v>
      </c>
      <c r="N58" s="4"/>
      <c r="O58" s="36">
        <f t="shared" si="11"/>
        <v>27.91666667</v>
      </c>
      <c r="P58" s="37">
        <f t="shared" si="12"/>
        <v>335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>
      <c r="A59" s="16" t="s">
        <v>21</v>
      </c>
      <c r="B59" s="11">
        <v>32.0</v>
      </c>
      <c r="C59" s="11">
        <v>45.0</v>
      </c>
      <c r="D59" s="11">
        <v>32.0</v>
      </c>
      <c r="E59" s="11">
        <v>50.0</v>
      </c>
      <c r="F59" s="11">
        <v>44.0</v>
      </c>
      <c r="G59" s="11">
        <v>38.0</v>
      </c>
      <c r="H59" s="11">
        <v>42.0</v>
      </c>
      <c r="I59" s="11">
        <v>51.0</v>
      </c>
      <c r="J59" s="11">
        <v>38.0</v>
      </c>
      <c r="K59" s="11">
        <v>47.0</v>
      </c>
      <c r="L59" s="11">
        <v>48.0</v>
      </c>
      <c r="M59" s="11">
        <v>47.0</v>
      </c>
      <c r="N59" s="4"/>
      <c r="O59" s="36">
        <f t="shared" si="11"/>
        <v>42.83333333</v>
      </c>
      <c r="P59" s="37">
        <f t="shared" si="12"/>
        <v>514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>
      <c r="A60" s="17" t="s">
        <v>22</v>
      </c>
      <c r="B60" s="11">
        <v>2.0</v>
      </c>
      <c r="C60" s="11">
        <v>10.0</v>
      </c>
      <c r="D60" s="11">
        <v>3.0</v>
      </c>
      <c r="E60" s="11">
        <v>17.0</v>
      </c>
      <c r="F60" s="11">
        <v>5.0</v>
      </c>
      <c r="G60" s="11">
        <v>2.0</v>
      </c>
      <c r="H60" s="11">
        <v>15.0</v>
      </c>
      <c r="I60" s="11">
        <v>10.0</v>
      </c>
      <c r="J60" s="11">
        <v>36.0</v>
      </c>
      <c r="K60" s="11">
        <v>9.0</v>
      </c>
      <c r="L60" s="11">
        <v>16.0</v>
      </c>
      <c r="M60" s="11">
        <v>4.0</v>
      </c>
      <c r="N60" s="4"/>
      <c r="O60" s="12">
        <f>average(B60:M60)</f>
        <v>10.75</v>
      </c>
      <c r="P60" s="4">
        <f t="shared" si="12"/>
        <v>129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>
      <c r="A61" s="18" t="s">
        <v>23</v>
      </c>
      <c r="B61" s="38">
        <v>1.0</v>
      </c>
      <c r="C61" s="38">
        <v>0.0</v>
      </c>
      <c r="D61" s="38">
        <v>10.0</v>
      </c>
      <c r="E61" s="38">
        <v>0.0</v>
      </c>
      <c r="F61" s="38">
        <v>2.0</v>
      </c>
      <c r="G61" s="38">
        <v>2.0</v>
      </c>
      <c r="H61" s="38">
        <v>1.0</v>
      </c>
      <c r="I61" s="38">
        <v>3.0</v>
      </c>
      <c r="J61" s="38">
        <v>0.0</v>
      </c>
      <c r="K61" s="11">
        <v>0.0</v>
      </c>
      <c r="L61" s="11">
        <v>3.0</v>
      </c>
      <c r="M61" s="11">
        <v>1.0</v>
      </c>
      <c r="N61" s="4"/>
      <c r="O61" s="12">
        <f t="shared" ref="O61:O62" si="14">AVERAGE(B61:M61)</f>
        <v>1.916666667</v>
      </c>
      <c r="P61" s="15">
        <f t="shared" si="12"/>
        <v>23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>
      <c r="A62" s="39" t="s">
        <v>55</v>
      </c>
      <c r="B62" s="4">
        <f t="shared" ref="B62:M62" si="13">sum(B57:B61)</f>
        <v>55</v>
      </c>
      <c r="C62" s="4">
        <f t="shared" si="13"/>
        <v>75</v>
      </c>
      <c r="D62" s="4">
        <f t="shared" si="13"/>
        <v>64</v>
      </c>
      <c r="E62" s="4">
        <f t="shared" si="13"/>
        <v>93</v>
      </c>
      <c r="F62" s="4">
        <f t="shared" si="13"/>
        <v>77</v>
      </c>
      <c r="G62" s="4">
        <f t="shared" si="13"/>
        <v>66</v>
      </c>
      <c r="H62" s="4">
        <f t="shared" si="13"/>
        <v>84</v>
      </c>
      <c r="I62" s="4">
        <f t="shared" si="13"/>
        <v>98</v>
      </c>
      <c r="J62" s="4">
        <f t="shared" si="13"/>
        <v>123</v>
      </c>
      <c r="K62" s="4">
        <f t="shared" si="13"/>
        <v>103</v>
      </c>
      <c r="L62" s="4">
        <f t="shared" si="13"/>
        <v>104</v>
      </c>
      <c r="M62" s="4">
        <f t="shared" si="13"/>
        <v>93</v>
      </c>
      <c r="N62" s="4"/>
      <c r="O62" s="5">
        <f t="shared" si="14"/>
        <v>86.25</v>
      </c>
      <c r="P62" s="4">
        <f t="shared" si="12"/>
        <v>1035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>
      <c r="A63" s="6" t="s">
        <v>1</v>
      </c>
      <c r="B63" s="6" t="s">
        <v>2</v>
      </c>
      <c r="C63" s="6" t="s">
        <v>3</v>
      </c>
      <c r="D63" s="6" t="s">
        <v>4</v>
      </c>
      <c r="E63" s="6" t="s">
        <v>5</v>
      </c>
      <c r="F63" s="6" t="s">
        <v>6</v>
      </c>
      <c r="G63" s="6" t="s">
        <v>7</v>
      </c>
      <c r="H63" s="6" t="s">
        <v>8</v>
      </c>
      <c r="I63" s="6" t="s">
        <v>9</v>
      </c>
      <c r="J63" s="6" t="s">
        <v>10</v>
      </c>
      <c r="K63" s="6" t="s">
        <v>11</v>
      </c>
      <c r="L63" s="6" t="s">
        <v>12</v>
      </c>
      <c r="M63" s="40" t="s">
        <v>13</v>
      </c>
      <c r="N63" s="4"/>
      <c r="O63" s="7" t="s">
        <v>14</v>
      </c>
      <c r="P63" s="8" t="s">
        <v>15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>
      <c r="A64" s="13" t="s">
        <v>25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5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>
      <c r="A65" s="14" t="s">
        <v>26</v>
      </c>
      <c r="B65" s="10">
        <v>23.0</v>
      </c>
      <c r="C65" s="10">
        <v>27.0</v>
      </c>
      <c r="D65" s="10">
        <v>18.0</v>
      </c>
      <c r="E65" s="10">
        <v>38.0</v>
      </c>
      <c r="F65" s="10">
        <v>24.0</v>
      </c>
      <c r="G65" s="10">
        <v>20.0</v>
      </c>
      <c r="H65" s="10">
        <v>27.0</v>
      </c>
      <c r="I65" s="10">
        <v>30.0</v>
      </c>
      <c r="J65" s="10">
        <v>39.0</v>
      </c>
      <c r="K65" s="11">
        <v>33.0</v>
      </c>
      <c r="L65" s="11">
        <v>27.0</v>
      </c>
      <c r="M65" s="11">
        <v>26.0</v>
      </c>
      <c r="N65" s="4"/>
      <c r="O65" s="12">
        <f t="shared" ref="O65:O70" si="15">average(B65:M65)</f>
        <v>27.66666667</v>
      </c>
      <c r="P65" s="15">
        <f t="shared" ref="P65:P70" si="16">sum(B65:M65)</f>
        <v>332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>
      <c r="A66" s="14" t="s">
        <v>56</v>
      </c>
      <c r="B66" s="10">
        <v>0.0</v>
      </c>
      <c r="C66" s="10">
        <v>0.0</v>
      </c>
      <c r="D66" s="10">
        <v>0.0</v>
      </c>
      <c r="E66" s="10">
        <v>0.0</v>
      </c>
      <c r="F66" s="10">
        <v>0.0</v>
      </c>
      <c r="G66" s="10">
        <v>0.0</v>
      </c>
      <c r="H66" s="10">
        <v>0.0</v>
      </c>
      <c r="I66" s="10">
        <v>1.0</v>
      </c>
      <c r="J66" s="10">
        <v>0.0</v>
      </c>
      <c r="K66" s="11">
        <v>0.0</v>
      </c>
      <c r="L66" s="11">
        <v>0.0</v>
      </c>
      <c r="M66" s="11">
        <v>0.0</v>
      </c>
      <c r="N66" s="4"/>
      <c r="O66" s="12">
        <f t="shared" si="15"/>
        <v>0.08333333333</v>
      </c>
      <c r="P66" s="15">
        <f t="shared" si="16"/>
        <v>1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>
      <c r="A67" s="14" t="s">
        <v>28</v>
      </c>
      <c r="B67" s="10">
        <v>31.0</v>
      </c>
      <c r="C67" s="10">
        <v>50.0</v>
      </c>
      <c r="D67" s="10">
        <v>47.0</v>
      </c>
      <c r="E67" s="10">
        <v>45.0</v>
      </c>
      <c r="F67" s="10">
        <v>33.0</v>
      </c>
      <c r="G67" s="10">
        <v>45.0</v>
      </c>
      <c r="H67" s="10">
        <v>34.0</v>
      </c>
      <c r="I67" s="10">
        <v>74.0</v>
      </c>
      <c r="J67" s="10">
        <v>56.0</v>
      </c>
      <c r="K67" s="11">
        <v>58.0</v>
      </c>
      <c r="L67" s="11">
        <v>50.0</v>
      </c>
      <c r="M67" s="11">
        <v>59.0</v>
      </c>
      <c r="N67" s="4"/>
      <c r="O67" s="12">
        <f t="shared" si="15"/>
        <v>48.5</v>
      </c>
      <c r="P67" s="15">
        <f t="shared" si="16"/>
        <v>582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>
      <c r="A68" s="14" t="s">
        <v>23</v>
      </c>
      <c r="B68" s="10">
        <v>0.0</v>
      </c>
      <c r="C68" s="10">
        <v>0.0</v>
      </c>
      <c r="D68" s="10">
        <v>4.0</v>
      </c>
      <c r="E68" s="10">
        <v>12.0</v>
      </c>
      <c r="F68" s="10">
        <v>5.0</v>
      </c>
      <c r="G68" s="10">
        <v>0.0</v>
      </c>
      <c r="H68" s="10">
        <v>17.0</v>
      </c>
      <c r="I68" s="10">
        <v>3.0</v>
      </c>
      <c r="J68" s="10">
        <v>0.0</v>
      </c>
      <c r="K68" s="11">
        <v>0.0</v>
      </c>
      <c r="L68" s="11">
        <v>1.0</v>
      </c>
      <c r="M68" s="11">
        <v>1.0</v>
      </c>
      <c r="N68" s="4"/>
      <c r="O68" s="12">
        <f t="shared" si="15"/>
        <v>3.583333333</v>
      </c>
      <c r="P68" s="15">
        <f t="shared" si="16"/>
        <v>43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>
      <c r="A69" s="14" t="s">
        <v>29</v>
      </c>
      <c r="B69" s="10">
        <v>2.0</v>
      </c>
      <c r="C69" s="10">
        <v>2.0</v>
      </c>
      <c r="D69" s="10">
        <v>1.0</v>
      </c>
      <c r="E69" s="10">
        <v>2.0</v>
      </c>
      <c r="F69" s="10">
        <v>0.0</v>
      </c>
      <c r="G69" s="10">
        <v>0.0</v>
      </c>
      <c r="H69" s="10">
        <v>0.0</v>
      </c>
      <c r="I69" s="10">
        <v>0.0</v>
      </c>
      <c r="J69" s="10">
        <v>0.0</v>
      </c>
      <c r="K69" s="11">
        <v>0.0</v>
      </c>
      <c r="L69" s="11">
        <v>0.0</v>
      </c>
      <c r="M69" s="11">
        <v>0.0</v>
      </c>
      <c r="N69" s="4"/>
      <c r="O69" s="12">
        <f t="shared" si="15"/>
        <v>0.5833333333</v>
      </c>
      <c r="P69" s="15">
        <f t="shared" si="16"/>
        <v>7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>
      <c r="A70" s="14" t="s">
        <v>30</v>
      </c>
      <c r="B70" s="10">
        <v>3.0</v>
      </c>
      <c r="C70" s="10">
        <v>0.0</v>
      </c>
      <c r="D70" s="10">
        <v>2.0</v>
      </c>
      <c r="E70" s="10">
        <v>0.0</v>
      </c>
      <c r="F70" s="10">
        <v>3.0</v>
      </c>
      <c r="G70" s="10">
        <v>0.0</v>
      </c>
      <c r="H70" s="10">
        <v>2.0</v>
      </c>
      <c r="I70" s="10">
        <v>1.0</v>
      </c>
      <c r="J70" s="10">
        <v>1.0</v>
      </c>
      <c r="K70" s="11">
        <v>0.0</v>
      </c>
      <c r="L70" s="11">
        <v>0.0</v>
      </c>
      <c r="M70" s="11">
        <v>1.0</v>
      </c>
      <c r="N70" s="4"/>
      <c r="O70" s="12">
        <f t="shared" si="15"/>
        <v>1.083333333</v>
      </c>
      <c r="P70" s="15">
        <f t="shared" si="16"/>
        <v>13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>
      <c r="A71" s="14" t="s">
        <v>32</v>
      </c>
      <c r="B71" s="11"/>
      <c r="C71" s="1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5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>
      <c r="A72" s="22" t="s">
        <v>18</v>
      </c>
      <c r="B72" s="10">
        <v>19.0</v>
      </c>
      <c r="C72" s="10">
        <v>17.0</v>
      </c>
      <c r="D72" s="10">
        <v>17.0</v>
      </c>
      <c r="E72" s="10">
        <v>8.0</v>
      </c>
      <c r="F72" s="10">
        <v>14.0</v>
      </c>
      <c r="G72" s="10">
        <v>15.0</v>
      </c>
      <c r="H72" s="10">
        <v>13.0</v>
      </c>
      <c r="I72" s="10">
        <v>12.0</v>
      </c>
      <c r="J72" s="10">
        <v>22.0</v>
      </c>
      <c r="K72" s="11">
        <v>10.0</v>
      </c>
      <c r="L72" s="11">
        <v>8.0</v>
      </c>
      <c r="M72" s="11">
        <v>18.0</v>
      </c>
      <c r="N72" s="4"/>
      <c r="O72" s="12">
        <f t="shared" ref="O72:O79" si="17">average(B72:M72)</f>
        <v>14.41666667</v>
      </c>
      <c r="P72" s="15">
        <f t="shared" ref="P72:P79" si="18">sum(B72:M72)</f>
        <v>173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>
      <c r="A73" s="22" t="s">
        <v>57</v>
      </c>
      <c r="B73" s="10">
        <v>0.0</v>
      </c>
      <c r="C73" s="10">
        <v>0.0</v>
      </c>
      <c r="D73" s="10">
        <v>0.0</v>
      </c>
      <c r="E73" s="10">
        <v>0.0</v>
      </c>
      <c r="F73" s="10">
        <v>0.0</v>
      </c>
      <c r="G73" s="10">
        <v>0.0</v>
      </c>
      <c r="H73" s="10">
        <v>0.0</v>
      </c>
      <c r="I73" s="10">
        <v>0.0</v>
      </c>
      <c r="J73" s="10">
        <v>0.0</v>
      </c>
      <c r="K73" s="11">
        <v>0.0</v>
      </c>
      <c r="L73" s="11">
        <v>0.0</v>
      </c>
      <c r="M73" s="11">
        <v>0.0</v>
      </c>
      <c r="N73" s="4"/>
      <c r="O73" s="12">
        <f t="shared" si="17"/>
        <v>0</v>
      </c>
      <c r="P73" s="15">
        <f t="shared" si="18"/>
        <v>0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>
      <c r="A74" s="22" t="s">
        <v>58</v>
      </c>
      <c r="B74" s="10">
        <v>0.0</v>
      </c>
      <c r="C74" s="10">
        <v>0.0</v>
      </c>
      <c r="D74" s="10">
        <v>0.0</v>
      </c>
      <c r="E74" s="10">
        <v>0.0</v>
      </c>
      <c r="F74" s="10">
        <v>0.0</v>
      </c>
      <c r="G74" s="10">
        <v>0.0</v>
      </c>
      <c r="H74" s="10">
        <v>0.0</v>
      </c>
      <c r="I74" s="10">
        <v>0.0</v>
      </c>
      <c r="J74" s="10">
        <v>0.0</v>
      </c>
      <c r="K74" s="11">
        <v>0.0</v>
      </c>
      <c r="L74" s="11">
        <v>0.0</v>
      </c>
      <c r="M74" s="11">
        <v>0.0</v>
      </c>
      <c r="N74" s="4"/>
      <c r="O74" s="12">
        <f t="shared" si="17"/>
        <v>0</v>
      </c>
      <c r="P74" s="15">
        <f t="shared" si="18"/>
        <v>0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>
      <c r="A75" s="22" t="s">
        <v>36</v>
      </c>
      <c r="B75" s="10">
        <v>0.0</v>
      </c>
      <c r="C75" s="10">
        <v>0.0</v>
      </c>
      <c r="D75" s="10">
        <v>0.0</v>
      </c>
      <c r="E75" s="10">
        <v>0.0</v>
      </c>
      <c r="F75" s="10">
        <v>0.0</v>
      </c>
      <c r="G75" s="10">
        <v>0.0</v>
      </c>
      <c r="H75" s="10">
        <v>1.0</v>
      </c>
      <c r="I75" s="10">
        <v>0.0</v>
      </c>
      <c r="J75" s="10">
        <v>0.0</v>
      </c>
      <c r="K75" s="11">
        <v>0.0</v>
      </c>
      <c r="L75" s="11">
        <v>0.0</v>
      </c>
      <c r="M75" s="11">
        <v>0.0</v>
      </c>
      <c r="N75" s="4"/>
      <c r="O75" s="12">
        <f t="shared" si="17"/>
        <v>0.08333333333</v>
      </c>
      <c r="P75" s="15">
        <f t="shared" si="18"/>
        <v>1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>
      <c r="A76" s="22" t="s">
        <v>37</v>
      </c>
      <c r="B76" s="10">
        <v>1.0</v>
      </c>
      <c r="C76" s="10">
        <v>1.0</v>
      </c>
      <c r="D76" s="10">
        <v>2.0</v>
      </c>
      <c r="E76" s="10">
        <v>1.0</v>
      </c>
      <c r="F76" s="10">
        <v>0.0</v>
      </c>
      <c r="G76" s="10">
        <v>0.0</v>
      </c>
      <c r="H76" s="10">
        <v>2.0</v>
      </c>
      <c r="I76" s="10">
        <v>4.0</v>
      </c>
      <c r="J76" s="10">
        <v>1.0</v>
      </c>
      <c r="K76" s="11">
        <v>0.0</v>
      </c>
      <c r="L76" s="11">
        <v>1.0</v>
      </c>
      <c r="M76" s="11">
        <v>0.0</v>
      </c>
      <c r="N76" s="4"/>
      <c r="O76" s="12">
        <f t="shared" si="17"/>
        <v>1.083333333</v>
      </c>
      <c r="P76" s="15">
        <f t="shared" si="18"/>
        <v>13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>
      <c r="A77" s="22" t="s">
        <v>38</v>
      </c>
      <c r="B77" s="10">
        <v>0.0</v>
      </c>
      <c r="C77" s="10">
        <v>0.0</v>
      </c>
      <c r="D77" s="10">
        <v>1.0</v>
      </c>
      <c r="E77" s="10">
        <v>0.0</v>
      </c>
      <c r="F77" s="10">
        <v>1.0</v>
      </c>
      <c r="G77" s="10">
        <v>0.0</v>
      </c>
      <c r="H77" s="10">
        <v>1.0</v>
      </c>
      <c r="I77" s="10">
        <v>1.0</v>
      </c>
      <c r="J77" s="10">
        <v>2.0</v>
      </c>
      <c r="K77" s="11">
        <v>0.0</v>
      </c>
      <c r="L77" s="11">
        <v>0.0</v>
      </c>
      <c r="M77" s="11">
        <v>2.0</v>
      </c>
      <c r="N77" s="4"/>
      <c r="O77" s="12">
        <f t="shared" si="17"/>
        <v>0.6666666667</v>
      </c>
      <c r="P77" s="15">
        <f t="shared" si="18"/>
        <v>8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>
      <c r="A78" s="22" t="s">
        <v>39</v>
      </c>
      <c r="B78" s="10">
        <v>0.0</v>
      </c>
      <c r="C78" s="10">
        <v>0.0</v>
      </c>
      <c r="D78" s="10">
        <v>0.0</v>
      </c>
      <c r="E78" s="10">
        <v>0.0</v>
      </c>
      <c r="F78" s="10">
        <v>1.0</v>
      </c>
      <c r="G78" s="10">
        <v>0.0</v>
      </c>
      <c r="H78" s="10">
        <v>0.0</v>
      </c>
      <c r="I78" s="10">
        <v>0.0</v>
      </c>
      <c r="J78" s="10">
        <v>0.0</v>
      </c>
      <c r="K78" s="11">
        <v>1.0</v>
      </c>
      <c r="L78" s="11">
        <v>0.0</v>
      </c>
      <c r="M78" s="11">
        <v>1.0</v>
      </c>
      <c r="N78" s="4"/>
      <c r="O78" s="12">
        <f t="shared" si="17"/>
        <v>0.25</v>
      </c>
      <c r="P78" s="15">
        <f t="shared" si="18"/>
        <v>3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>
      <c r="A79" s="22" t="s">
        <v>40</v>
      </c>
      <c r="B79" s="10">
        <v>0.0</v>
      </c>
      <c r="C79" s="10">
        <v>0.0</v>
      </c>
      <c r="D79" s="10">
        <v>0.0</v>
      </c>
      <c r="E79" s="10">
        <v>0.0</v>
      </c>
      <c r="F79" s="10">
        <v>0.0</v>
      </c>
      <c r="G79" s="10">
        <v>0.0</v>
      </c>
      <c r="H79" s="10">
        <v>0.0</v>
      </c>
      <c r="I79" s="10">
        <v>0.0</v>
      </c>
      <c r="J79" s="10">
        <v>0.0</v>
      </c>
      <c r="K79" s="11">
        <v>0.0</v>
      </c>
      <c r="L79" s="11">
        <v>0.0</v>
      </c>
      <c r="M79" s="11">
        <v>0.0</v>
      </c>
      <c r="N79" s="4"/>
      <c r="O79" s="12">
        <f t="shared" si="17"/>
        <v>0</v>
      </c>
      <c r="P79" s="15">
        <f t="shared" si="18"/>
        <v>0</v>
      </c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>
      <c r="A80" s="22"/>
      <c r="B80" s="33"/>
      <c r="C80" s="33"/>
      <c r="D80" s="33"/>
      <c r="E80" s="10"/>
      <c r="F80" s="33"/>
      <c r="G80" s="33"/>
      <c r="H80" s="33"/>
      <c r="I80" s="33"/>
      <c r="J80" s="10"/>
      <c r="K80" s="4"/>
      <c r="L80" s="4"/>
      <c r="M80" s="11"/>
      <c r="N80" s="4"/>
      <c r="O80" s="5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>
      <c r="A81" s="22" t="s">
        <v>43</v>
      </c>
      <c r="B81" s="10">
        <v>0.0</v>
      </c>
      <c r="C81" s="10">
        <v>0.0</v>
      </c>
      <c r="D81" s="10">
        <v>0.0</v>
      </c>
      <c r="E81" s="10">
        <v>0.0</v>
      </c>
      <c r="F81" s="10">
        <v>0.0</v>
      </c>
      <c r="G81" s="10">
        <v>0.0</v>
      </c>
      <c r="H81" s="10">
        <v>0.0</v>
      </c>
      <c r="I81" s="10">
        <v>0.0</v>
      </c>
      <c r="J81" s="10">
        <v>0.0</v>
      </c>
      <c r="K81" s="11">
        <v>0.0</v>
      </c>
      <c r="L81" s="11">
        <v>0.0</v>
      </c>
      <c r="M81" s="11">
        <v>0.0</v>
      </c>
      <c r="N81" s="4"/>
      <c r="O81" s="12">
        <f t="shared" ref="O81:O86" si="19">average(B81:M81)</f>
        <v>0</v>
      </c>
      <c r="P81" s="15">
        <f t="shared" ref="P81:P86" si="20">sum(B81:M81)</f>
        <v>0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>
      <c r="A82" s="22" t="s">
        <v>41</v>
      </c>
      <c r="B82" s="10">
        <v>0.0</v>
      </c>
      <c r="C82" s="10">
        <v>0.0</v>
      </c>
      <c r="D82" s="10">
        <v>0.0</v>
      </c>
      <c r="E82" s="10">
        <v>0.0</v>
      </c>
      <c r="F82" s="10">
        <v>0.0</v>
      </c>
      <c r="G82" s="10">
        <v>0.0</v>
      </c>
      <c r="H82" s="10">
        <v>0.0</v>
      </c>
      <c r="I82" s="10">
        <v>0.0</v>
      </c>
      <c r="J82" s="10">
        <v>0.0</v>
      </c>
      <c r="K82" s="11">
        <v>2.0</v>
      </c>
      <c r="L82" s="11">
        <v>0.0</v>
      </c>
      <c r="M82" s="11">
        <v>0.0</v>
      </c>
      <c r="N82" s="4"/>
      <c r="O82" s="12">
        <f t="shared" si="19"/>
        <v>0.1666666667</v>
      </c>
      <c r="P82" s="15">
        <f t="shared" si="20"/>
        <v>2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>
      <c r="A83" s="22" t="s">
        <v>34</v>
      </c>
      <c r="B83" s="10">
        <v>0.0</v>
      </c>
      <c r="C83" s="10">
        <v>0.0</v>
      </c>
      <c r="D83" s="10">
        <v>0.0</v>
      </c>
      <c r="E83" s="10">
        <v>0.0</v>
      </c>
      <c r="F83" s="10">
        <v>0.0</v>
      </c>
      <c r="G83" s="10">
        <v>0.0</v>
      </c>
      <c r="H83" s="10">
        <v>0.0</v>
      </c>
      <c r="I83" s="10">
        <v>0.0</v>
      </c>
      <c r="J83" s="10">
        <v>0.0</v>
      </c>
      <c r="K83" s="11">
        <v>0.0</v>
      </c>
      <c r="L83" s="11">
        <v>0.0</v>
      </c>
      <c r="M83" s="11">
        <v>0.0</v>
      </c>
      <c r="N83" s="4"/>
      <c r="O83" s="12">
        <f t="shared" si="19"/>
        <v>0</v>
      </c>
      <c r="P83" s="15">
        <f t="shared" si="20"/>
        <v>0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>
      <c r="A84" s="22" t="s">
        <v>59</v>
      </c>
      <c r="B84" s="10">
        <v>0.0</v>
      </c>
      <c r="C84" s="10">
        <v>0.0</v>
      </c>
      <c r="D84" s="10">
        <v>0.0</v>
      </c>
      <c r="E84" s="10">
        <v>0.0</v>
      </c>
      <c r="F84" s="10">
        <v>0.0</v>
      </c>
      <c r="G84" s="10">
        <v>0.0</v>
      </c>
      <c r="H84" s="10">
        <v>0.0</v>
      </c>
      <c r="I84" s="10">
        <v>0.0</v>
      </c>
      <c r="J84" s="10">
        <v>0.0</v>
      </c>
      <c r="K84" s="11">
        <v>0.0</v>
      </c>
      <c r="L84" s="11">
        <v>0.0</v>
      </c>
      <c r="M84" s="11">
        <v>0.0</v>
      </c>
      <c r="N84" s="4"/>
      <c r="O84" s="12">
        <f t="shared" si="19"/>
        <v>0</v>
      </c>
      <c r="P84" s="15">
        <f t="shared" si="20"/>
        <v>0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>
      <c r="A85" s="22" t="s">
        <v>60</v>
      </c>
      <c r="B85" s="10">
        <v>0.0</v>
      </c>
      <c r="C85" s="10">
        <v>0.0</v>
      </c>
      <c r="D85" s="10">
        <v>0.0</v>
      </c>
      <c r="E85" s="10">
        <v>0.0</v>
      </c>
      <c r="F85" s="10">
        <v>0.0</v>
      </c>
      <c r="G85" s="10">
        <v>0.0</v>
      </c>
      <c r="H85" s="10">
        <v>1.0</v>
      </c>
      <c r="I85" s="10">
        <v>1.0</v>
      </c>
      <c r="J85" s="10">
        <v>1.0</v>
      </c>
      <c r="K85" s="11">
        <v>2.0</v>
      </c>
      <c r="L85" s="11">
        <v>2.0</v>
      </c>
      <c r="M85" s="11">
        <v>0.0</v>
      </c>
      <c r="N85" s="4"/>
      <c r="O85" s="12">
        <f t="shared" si="19"/>
        <v>0.5833333333</v>
      </c>
      <c r="P85" s="15">
        <f t="shared" si="20"/>
        <v>7</v>
      </c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>
      <c r="A86" s="41" t="s">
        <v>46</v>
      </c>
      <c r="B86" s="11">
        <v>1.0</v>
      </c>
      <c r="C86" s="11">
        <v>1.0</v>
      </c>
      <c r="D86" s="11">
        <v>3.0</v>
      </c>
      <c r="E86" s="11">
        <v>1.0</v>
      </c>
      <c r="F86" s="11">
        <v>2.0</v>
      </c>
      <c r="G86" s="11">
        <v>0.0</v>
      </c>
      <c r="H86" s="11">
        <v>5.0</v>
      </c>
      <c r="I86" s="11">
        <v>6.0</v>
      </c>
      <c r="J86" s="11">
        <v>4.0</v>
      </c>
      <c r="K86" s="11">
        <v>5.0</v>
      </c>
      <c r="L86" s="11">
        <v>3.0</v>
      </c>
      <c r="M86" s="11">
        <v>3.0</v>
      </c>
      <c r="N86" s="4"/>
      <c r="O86" s="24">
        <f t="shared" si="19"/>
        <v>2.833333333</v>
      </c>
      <c r="P86" s="4">
        <f t="shared" si="20"/>
        <v>34</v>
      </c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>
      <c r="A87" s="9" t="s">
        <v>47</v>
      </c>
      <c r="B87" s="10">
        <v>116.0</v>
      </c>
      <c r="C87" s="10">
        <v>110.0</v>
      </c>
      <c r="D87" s="10">
        <v>89.0</v>
      </c>
      <c r="E87" s="10">
        <v>92.0</v>
      </c>
      <c r="F87" s="10">
        <v>90.0</v>
      </c>
      <c r="G87" s="10">
        <v>94.0</v>
      </c>
      <c r="H87" s="10">
        <v>102.0</v>
      </c>
      <c r="I87" s="10">
        <v>86.0</v>
      </c>
      <c r="J87" s="10">
        <v>89.0</v>
      </c>
      <c r="K87" s="11">
        <v>94.0</v>
      </c>
      <c r="L87" s="11">
        <v>119.0</v>
      </c>
      <c r="M87" s="11">
        <v>130.0</v>
      </c>
      <c r="N87" s="4"/>
      <c r="O87" s="5">
        <f>AVERAGE(B87:M87)</f>
        <v>100.9166667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>
      <c r="A88" s="9" t="s">
        <v>48</v>
      </c>
      <c r="B88" s="10">
        <v>97.3</v>
      </c>
      <c r="C88" s="10">
        <v>67.0</v>
      </c>
      <c r="D88" s="10">
        <v>61.4</v>
      </c>
      <c r="E88" s="10">
        <v>53.3</v>
      </c>
      <c r="F88" s="10">
        <v>48.3</v>
      </c>
      <c r="G88" s="10">
        <v>49.2</v>
      </c>
      <c r="H88" s="10">
        <v>58.4</v>
      </c>
      <c r="I88" s="10">
        <v>52.5</v>
      </c>
      <c r="J88" s="10">
        <v>45.9</v>
      </c>
      <c r="K88" s="11">
        <v>48.5</v>
      </c>
      <c r="L88" s="11">
        <v>52.7</v>
      </c>
      <c r="M88" s="11">
        <v>67.0</v>
      </c>
      <c r="N88" s="4"/>
      <c r="O88" s="12">
        <f>AVERAGE(B88, C88, D88, E88, F88, G88, H88, I88, J88, K88, L88, M88)</f>
        <v>58.45833333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>
      <c r="A89" s="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5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>
      <c r="A90" s="18" t="s">
        <v>49</v>
      </c>
      <c r="B90" s="42">
        <v>0.947</v>
      </c>
      <c r="C90" s="42">
        <v>0.962</v>
      </c>
      <c r="D90" s="42">
        <v>0.945</v>
      </c>
      <c r="E90" s="42">
        <v>0.969</v>
      </c>
      <c r="F90" s="42">
        <v>0.968</v>
      </c>
      <c r="G90" s="42">
        <v>1.0</v>
      </c>
      <c r="H90" s="42">
        <v>0.939</v>
      </c>
      <c r="I90" s="42">
        <v>0.947</v>
      </c>
      <c r="J90" s="42">
        <v>0.959</v>
      </c>
      <c r="K90" s="28">
        <v>0.947</v>
      </c>
      <c r="L90" s="28">
        <v>0.962</v>
      </c>
      <c r="M90" s="28">
        <v>0.966</v>
      </c>
      <c r="N90" s="29"/>
      <c r="O90" s="30">
        <f>AVERAGE(B90:M90)</f>
        <v>0.95925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>
      <c r="A91" s="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5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>
      <c r="A92" s="4" t="s">
        <v>61</v>
      </c>
      <c r="I92" s="4"/>
      <c r="J92" s="4"/>
      <c r="K92" s="4"/>
      <c r="L92" s="4"/>
      <c r="M92" s="4"/>
      <c r="N92" s="4"/>
      <c r="O92" s="5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>
      <c r="A93" s="6" t="s">
        <v>1</v>
      </c>
      <c r="B93" s="6" t="s">
        <v>2</v>
      </c>
      <c r="C93" s="6" t="s">
        <v>3</v>
      </c>
      <c r="D93" s="6" t="s">
        <v>4</v>
      </c>
      <c r="E93" s="6" t="s">
        <v>5</v>
      </c>
      <c r="F93" s="6" t="s">
        <v>6</v>
      </c>
      <c r="G93" s="6" t="s">
        <v>7</v>
      </c>
      <c r="H93" s="6" t="s">
        <v>8</v>
      </c>
      <c r="I93" s="6" t="s">
        <v>9</v>
      </c>
      <c r="J93" s="6" t="s">
        <v>10</v>
      </c>
      <c r="K93" s="6" t="s">
        <v>11</v>
      </c>
      <c r="L93" s="6" t="s">
        <v>12</v>
      </c>
      <c r="M93" s="6" t="s">
        <v>13</v>
      </c>
      <c r="N93" s="4"/>
      <c r="O93" s="7" t="s">
        <v>14</v>
      </c>
      <c r="P93" s="8" t="s">
        <v>15</v>
      </c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>
      <c r="A94" s="32" t="s">
        <v>51</v>
      </c>
      <c r="B94" s="33"/>
      <c r="C94" s="33"/>
      <c r="D94" s="33"/>
      <c r="E94" s="43"/>
      <c r="F94" s="33"/>
      <c r="G94" s="33"/>
      <c r="H94" s="33"/>
      <c r="I94" s="4"/>
      <c r="J94" s="4"/>
      <c r="K94" s="4"/>
      <c r="L94" s="11">
        <v>20.0</v>
      </c>
      <c r="M94" s="11">
        <v>49.0</v>
      </c>
      <c r="N94" s="4"/>
      <c r="O94" s="44">
        <f t="shared" ref="O94:O95" si="21">average(B94:M94)</f>
        <v>34.5</v>
      </c>
      <c r="P94" s="15">
        <f t="shared" ref="P94:P95" si="22">sum(B94:M94)</f>
        <v>69</v>
      </c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>
      <c r="A95" s="32" t="s">
        <v>52</v>
      </c>
      <c r="B95" s="33"/>
      <c r="C95" s="33"/>
      <c r="D95" s="33"/>
      <c r="E95" s="43"/>
      <c r="F95" s="33"/>
      <c r="G95" s="33"/>
      <c r="H95" s="33"/>
      <c r="I95" s="4"/>
      <c r="J95" s="4"/>
      <c r="K95" s="11">
        <v>23.0</v>
      </c>
      <c r="L95" s="11">
        <v>15.0</v>
      </c>
      <c r="M95" s="11">
        <v>31.0</v>
      </c>
      <c r="N95" s="4"/>
      <c r="O95" s="44">
        <f t="shared" si="21"/>
        <v>23</v>
      </c>
      <c r="P95" s="15">
        <f t="shared" si="22"/>
        <v>69</v>
      </c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>
      <c r="A96" s="9"/>
      <c r="B96" s="33"/>
      <c r="C96" s="33"/>
      <c r="D96" s="33"/>
      <c r="E96" s="43"/>
      <c r="F96" s="33"/>
      <c r="G96" s="33"/>
      <c r="H96" s="33"/>
      <c r="I96" s="4"/>
      <c r="J96" s="4"/>
      <c r="K96" s="4"/>
      <c r="L96" s="4"/>
      <c r="M96" s="4"/>
      <c r="N96" s="4"/>
      <c r="O96" s="5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>
      <c r="A97" s="45"/>
      <c r="B97" s="33"/>
      <c r="C97" s="33"/>
      <c r="D97" s="33"/>
      <c r="E97" s="43"/>
      <c r="F97" s="33"/>
      <c r="G97" s="33"/>
      <c r="H97" s="33"/>
      <c r="I97" s="4"/>
      <c r="J97" s="4"/>
      <c r="K97" s="4"/>
      <c r="L97" s="4"/>
      <c r="M97" s="4"/>
      <c r="N97" s="4"/>
      <c r="O97" s="5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>
      <c r="A98" s="46" t="s">
        <v>53</v>
      </c>
      <c r="B98" s="33">
        <f t="shared" ref="B98:E98" si="23">sum(B94:B95)</f>
        <v>0</v>
      </c>
      <c r="C98" s="33">
        <f t="shared" si="23"/>
        <v>0</v>
      </c>
      <c r="D98" s="33">
        <f t="shared" si="23"/>
        <v>0</v>
      </c>
      <c r="E98" s="33">
        <f t="shared" si="23"/>
        <v>0</v>
      </c>
      <c r="F98" s="33">
        <f>Sum(F94:F95)</f>
        <v>0</v>
      </c>
      <c r="G98" s="33">
        <f t="shared" ref="G98:K98" si="24">sum(G94:G95)</f>
        <v>0</v>
      </c>
      <c r="H98" s="33">
        <f t="shared" si="24"/>
        <v>0</v>
      </c>
      <c r="I98" s="4">
        <f t="shared" si="24"/>
        <v>0</v>
      </c>
      <c r="J98" s="4">
        <f t="shared" si="24"/>
        <v>0</v>
      </c>
      <c r="K98" s="4">
        <f t="shared" si="24"/>
        <v>23</v>
      </c>
      <c r="L98" s="11">
        <f>SUM(L94:L95)</f>
        <v>35</v>
      </c>
      <c r="M98" s="11">
        <f>sum(M94:M95)</f>
        <v>80</v>
      </c>
      <c r="N98" s="4"/>
      <c r="O98" s="5"/>
      <c r="P98" s="4">
        <f>sum(B98:M98)</f>
        <v>138</v>
      </c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5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5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5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5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5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5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5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5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5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5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5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5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5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5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5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5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5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5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5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5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5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5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5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5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5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5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5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5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5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5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5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5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5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5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5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5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5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5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5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5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5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5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5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5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5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5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5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5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5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5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5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5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5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5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5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5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5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5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5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5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5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5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5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5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5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5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5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5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5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5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5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5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5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5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5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5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5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5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5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5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5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5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5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5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5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5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5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5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5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5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5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5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5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5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5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5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5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5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5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5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5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5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5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5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5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5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5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5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5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5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5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5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5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5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5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5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5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5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5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5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5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5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5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5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5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5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5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5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5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5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5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5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5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5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5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5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5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5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5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5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5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5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5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5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5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5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5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5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5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5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5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5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5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5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5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5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5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5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5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5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5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5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5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5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5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5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5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5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5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5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5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5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5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5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5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5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5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5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5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5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5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5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5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5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5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5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5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5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5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5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5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5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5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5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5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5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5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5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5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5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5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5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5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5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5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5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5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5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5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5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5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5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5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5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5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5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5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5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5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5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5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5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5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5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5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5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5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5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5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5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5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5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5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5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5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5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5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5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5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5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5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5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5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5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5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5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5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5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5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5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5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5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5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5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5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5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5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5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5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5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5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5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5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5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5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5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5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5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5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5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5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5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5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5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5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5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5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5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5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5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5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5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5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5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5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5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5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5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5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5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5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5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5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5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5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5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5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5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5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5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5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5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5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5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5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5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5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5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5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5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5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5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5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5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5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5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5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5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5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5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5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5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5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5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5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5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5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5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5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5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5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5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5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5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5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5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5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5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5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5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5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5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5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5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5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5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5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5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5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5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5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5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5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5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5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5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5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5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5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5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5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5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5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5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5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5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5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5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5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5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5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5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5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5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5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5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5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5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5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5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5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5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5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5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5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5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5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5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5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5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5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5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5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5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5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5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5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5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5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5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5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5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5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5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5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5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5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5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5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5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5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5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5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5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5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5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5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5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5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5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5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5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5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5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5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5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5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5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5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5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5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5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5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5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5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5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5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5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5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5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5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5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5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5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5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5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5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5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5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5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5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5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5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5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5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5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5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5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5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5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5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5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5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5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5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5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5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5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5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5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5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5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5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5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5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5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5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5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5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5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5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5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5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5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5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5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5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5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5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5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5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5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5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5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5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5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5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5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5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5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5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5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5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5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5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5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5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5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5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5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5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5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5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5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5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5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5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5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5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5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5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5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5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5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5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5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5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5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5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5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5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5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5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5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5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5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5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5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5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5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5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5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5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5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5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5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5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5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5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5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5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5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5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5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5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5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5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5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5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5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5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5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5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5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5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5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5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5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5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5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5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5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5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5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5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5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5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5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5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5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5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5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5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5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5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5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5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5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5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5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5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5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5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5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5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5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5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5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5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5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5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5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5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5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5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5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5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5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5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5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5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5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5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5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5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5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5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5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5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5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5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5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5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5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5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5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5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5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5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5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5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5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5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5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5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5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5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5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5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5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5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5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5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5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5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5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5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5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5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5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5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5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5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5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5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5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5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5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5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5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5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5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5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5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5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5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5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5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5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5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5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5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5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5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5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5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5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5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5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5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5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5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5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5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5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5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5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5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5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5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5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5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5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5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5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5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5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5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5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5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5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5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5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5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5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5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5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5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5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5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5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5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5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5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5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5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5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5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5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5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5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5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5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5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5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5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5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5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5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5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5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5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5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5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5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5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5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5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5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5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5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5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5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5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5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5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5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5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5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5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5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5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5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5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5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5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5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5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5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5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5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5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5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5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5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5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5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5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5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5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5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5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5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5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5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5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5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5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5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5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5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5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5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5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5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5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5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5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5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5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5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5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5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5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5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5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5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5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5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5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5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5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5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5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5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5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5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5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5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5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5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5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5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5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5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5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5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5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5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5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5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5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5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5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5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5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5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5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5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5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5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5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5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5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5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5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5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5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5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5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5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5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5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5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5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5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5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5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5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5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5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5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5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5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5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5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5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5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5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5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5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5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5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5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5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5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5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</sheetData>
  <mergeCells count="5">
    <mergeCell ref="A1:M1"/>
    <mergeCell ref="A39:M39"/>
    <mergeCell ref="A42:M42"/>
    <mergeCell ref="A50:M50"/>
    <mergeCell ref="A92:H92"/>
  </mergeCells>
  <drawing r:id="rId1"/>
</worksheet>
</file>